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（R07）はじめよう地域産業連関分析（HPアップ用）\"/>
    </mc:Choice>
  </mc:AlternateContent>
  <xr:revisionPtr revIDLastSave="0" documentId="13_ncr:1_{6BBB67D2-A785-4DC0-BC6F-60AAA5019D6E}" xr6:coauthVersionLast="47" xr6:coauthVersionMax="47" xr10:uidLastSave="{00000000-0000-0000-0000-000000000000}"/>
  <bookViews>
    <workbookView xWindow="-120" yWindow="-120" windowWidth="29040" windowHeight="15720" xr2:uid="{DFE54B3E-E3DA-4C0C-A160-5A2AD6D349DC}"/>
  </bookViews>
  <sheets>
    <sheet name="価格変換表（新)" sheetId="1" r:id="rId1"/>
  </sheets>
  <definedNames>
    <definedName name="_____12_17IO_JSICコンバータ">#REF!</definedName>
    <definedName name="____12_17IO_JSICコンバータ">#REF!</definedName>
    <definedName name="___12_17IO_JSICコンバータ">#REF!</definedName>
    <definedName name="__05表抽出">#REF!</definedName>
    <definedName name="__12_17IO_JSICコンバータ">#REF!</definedName>
    <definedName name="__13表抽出">#REF!</definedName>
    <definedName name="_05表抽出">#REF!</definedName>
    <definedName name="_1.テンプレート作成機能">#REF!</definedName>
    <definedName name="_1__123Graph_Aｸﾞﾗﾌ_1" hidden="1">#REF!</definedName>
    <definedName name="_1_02表抽出">#REF!</definedName>
    <definedName name="_1_12_17IO_JSICコンバータ">#REF!</definedName>
    <definedName name="_10_19_1表抽出">#REF!</definedName>
    <definedName name="_11__123Graph_Aグラフ_1B" hidden="1">#REF!</definedName>
    <definedName name="_12__123Graph_Aｸﾞﾗﾌ_2" hidden="1">#REF!</definedName>
    <definedName name="_12_17IO_JSICコンバータ">#REF!</definedName>
    <definedName name="_13__123Graph_Aｸﾞﾗﾌ_3" hidden="1">#REF!</definedName>
    <definedName name="_13表抽出">#REF!</definedName>
    <definedName name="_14__123Graph_Aｸﾞﾗﾌ_4" hidden="1">#REF!</definedName>
    <definedName name="_15__123Graph_Aｸﾞﾗﾌ_5" hidden="1">#REF!</definedName>
    <definedName name="_15表抽出">#REF!</definedName>
    <definedName name="_16">#REF!</definedName>
    <definedName name="_16__123Graph_Aｸﾞﾗﾌ_6" hidden="1">#REF!</definedName>
    <definedName name="_16地域">#REF!</definedName>
    <definedName name="_17__123Graph_Aｸﾞﾗﾌ_7" hidden="1">#REF!</definedName>
    <definedName name="_18__123Graph_Aｸﾞﾗﾌ_8" hidden="1">#REF!</definedName>
    <definedName name="_19__123Graph_Aｸﾞﾗﾌ_9" hidden="1">#REF!</definedName>
    <definedName name="_1H17雇用表_基本分類">#REF!</definedName>
    <definedName name="_2.チェック機能">#REF!</definedName>
    <definedName name="_2__123Graph_Aｸﾞﾗﾌ_10" hidden="1">#REF!</definedName>
    <definedName name="_2_03表抽出">#REF!</definedName>
    <definedName name="_20__123Graph_Bｸﾞﾗﾌ_1" hidden="1">#REF!</definedName>
    <definedName name="_21__123Graph_Bｸﾞﾗﾌ_10" hidden="1">#REF!</definedName>
    <definedName name="_22__123Graph_Bｸﾞﾗﾌ_13" hidden="1">#REF!</definedName>
    <definedName name="_23__123Graph_Bｸﾞﾗﾌ_14" hidden="1">#REF!</definedName>
    <definedName name="_24__123Graph_Bｸﾞﾗﾌ_15" hidden="1">#REF!</definedName>
    <definedName name="_25__123Graph_Bｸﾞﾗﾌ_16" hidden="1">#REF!</definedName>
    <definedName name="_26__123Graph_Bｸﾞﾗﾌ_17" hidden="1">#REF!</definedName>
    <definedName name="_28__123Graph_Bグラフ_1B" hidden="1">#REF!</definedName>
    <definedName name="_29__123Graph_Bｸﾞﾗﾌ_2" hidden="1">#REF!</definedName>
    <definedName name="_2H17雇用表_統合中分類">#REF!</definedName>
    <definedName name="_3.その他ユーザー補助機能">#REF!</definedName>
    <definedName name="_3__123Graph_Aｸﾞﾗﾌ_11" hidden="1">#REF!</definedName>
    <definedName name="_3_05表抽出">#REF!</definedName>
    <definedName name="_30__123Graph_Bｸﾞﾗﾌ_3" hidden="1">#REF!</definedName>
    <definedName name="_31__123Graph_Bｸﾞﾗﾌ_4" hidden="1">#REF!</definedName>
    <definedName name="_32__123Graph_Bｸﾞﾗﾌ_5" hidden="1">#REF!</definedName>
    <definedName name="_33__123Graph_Bｸﾞﾗﾌ_6" hidden="1">#REF!</definedName>
    <definedName name="_34__123Graph_Bｸﾞﾗﾌ_7" hidden="1">#REF!</definedName>
    <definedName name="_35__123Graph_Bｸﾞﾗﾌ_8" hidden="1">#REF!</definedName>
    <definedName name="_36__123Graph_Bｸﾞﾗﾌ_9" hidden="1">#REF!</definedName>
    <definedName name="_37__123Graph_Cｸﾞﾗﾌ_13" hidden="1">#REF!</definedName>
    <definedName name="_38__123Graph_Cグラフ_1B" hidden="1">#REF!</definedName>
    <definedName name="_39__123Graph_Cｸﾞﾗﾌ_2" hidden="1">#REF!</definedName>
    <definedName name="_4__123Graph_Aｸﾞﾗﾌ_12" hidden="1">#REF!</definedName>
    <definedName name="_4_10_1表抽出">#REF!</definedName>
    <definedName name="_40__123Graph_Cｸﾞﾗﾌ_3" hidden="1">#REF!</definedName>
    <definedName name="_41__123Graph_Cｸﾞﾗﾌ_4" hidden="1">#REF!</definedName>
    <definedName name="_42__123Graph_Cｸﾞﾗﾌ_5" hidden="1">#REF!</definedName>
    <definedName name="_43__123Graph_Cｸﾞﾗﾌ_7" hidden="1">#REF!</definedName>
    <definedName name="_44__123Graph_Cｸﾞﾗﾌ_8" hidden="1">#REF!</definedName>
    <definedName name="_45__123Graph_Dグラフ_1B" hidden="1">#REF!</definedName>
    <definedName name="_46__123Graph_Dｸﾞﾗﾌ_2" hidden="1">#REF!</definedName>
    <definedName name="_47__123Graph_Dｸﾞﾗﾌ_3" hidden="1">#REF!</definedName>
    <definedName name="_48__123Graph_Dｸﾞﾗﾌ_5" hidden="1">#REF!</definedName>
    <definedName name="_49__123Graph_Eｸﾞﾗﾌ_4" hidden="1">#REF!</definedName>
    <definedName name="_5__123Graph_Aｸﾞﾗﾌ_13" hidden="1">#REF!</definedName>
    <definedName name="_5_13表抽出">#REF!</definedName>
    <definedName name="_50__123Graph_Xｸﾞﾗﾌ_1" hidden="1">#REF!</definedName>
    <definedName name="_51">#REF!</definedName>
    <definedName name="_51__123Graph_Xｸﾞﾗﾌ_10" hidden="1">#REF!</definedName>
    <definedName name="_51地域">#REF!</definedName>
    <definedName name="_52__123Graph_Xｸﾞﾗﾌ_12" hidden="1">#REF!</definedName>
    <definedName name="_53__123Graph_Xｸﾞﾗﾌ_15" hidden="1">#REF!</definedName>
    <definedName name="_54__123Graph_Xｸﾞﾗﾌ_16" hidden="1">#REF!</definedName>
    <definedName name="_55__123Graph_Xグラフ_1B" hidden="1">#REF!</definedName>
    <definedName name="_56__123Graph_Xｸﾞﾗﾌ_2" hidden="1">#REF!</definedName>
    <definedName name="_57__123Graph_Xｸﾞﾗﾌ_3" hidden="1">#REF!</definedName>
    <definedName name="_58__123Graph_Xｸﾞﾗﾌ_4" hidden="1">#REF!</definedName>
    <definedName name="_59__123Graph_Xｸﾞﾗﾌ_5" hidden="1">#REF!</definedName>
    <definedName name="_6__123Graph_Aｸﾞﾗﾌ_14" hidden="1">#REF!</definedName>
    <definedName name="_6_14表抽出">#REF!</definedName>
    <definedName name="_60__123Graph_Xｸﾞﾗﾌ_6" hidden="1">#REF!</definedName>
    <definedName name="_61__123Graph_Xｸﾞﾗﾌ_7" hidden="1">#REF!</definedName>
    <definedName name="_7__123Graph_Aｸﾞﾗﾌ_15" hidden="1">#REF!</definedName>
    <definedName name="_7_15表抽出">#REF!</definedName>
    <definedName name="_8__123Graph_Aｸﾞﾗﾌ_16" hidden="1">#REF!</definedName>
    <definedName name="_8_16表抽出">#REF!</definedName>
    <definedName name="_9__123Graph_Aｸﾞﾗﾌ_17" hidden="1">#REF!</definedName>
    <definedName name="_9_18表抽出">#REF!</definedName>
    <definedName name="_A1">#REF!</definedName>
    <definedName name="_A2">#REF!</definedName>
    <definedName name="_A3">#REF!</definedName>
    <definedName name="_A4">#REF!</definedName>
    <definedName name="_A5">#REF!</definedName>
    <definedName name="_B1">#REF!</definedName>
    <definedName name="_B2">#REF!</definedName>
    <definedName name="_B3">#REF!</definedName>
    <definedName name="_Fill" hidden="1">#REF!</definedName>
    <definedName name="_MatMult_A" localSheetId="0" hidden="1">#REF!</definedName>
    <definedName name="_MatMult_A" hidden="1">#REF!</definedName>
    <definedName name="_MatMult_AxB" hidden="1">#REF!</definedName>
    <definedName name="_MatMult_B" hidden="1">#REF!</definedName>
    <definedName name="_Order1" hidden="1">255</definedName>
    <definedName name="_Order2" hidden="1">255</definedName>
    <definedName name="_TK503">#REF!</definedName>
    <definedName name="\a">#REF!</definedName>
    <definedName name="\b">#REF!</definedName>
    <definedName name="\q">#REF!</definedName>
    <definedName name="\r">#N/A</definedName>
    <definedName name="③先頭行">#REF!</definedName>
    <definedName name="④⑤先頭行">#REF!</definedName>
    <definedName name="A">#REF!</definedName>
    <definedName name="code">#REF!</definedName>
    <definedName name="_xlnm.Criteria">#REF!</definedName>
    <definedName name="data">#REF!</definedName>
    <definedName name="dataarea">#REF!</definedName>
    <definedName name="_xlnm.Database">#REF!</definedName>
    <definedName name="DataEnd">#REF!</definedName>
    <definedName name="_xlnm.Extract">#REF!</definedName>
    <definedName name="H17固定資本マトリックス">#REF!</definedName>
    <definedName name="H17部門分類コード表">#REF!</definedName>
    <definedName name="H24キー">#REF!</definedName>
    <definedName name="H24大町市従業員数">#REF!</definedName>
    <definedName name="H24長野県従業員数">#REF!</definedName>
    <definedName name="H26公的キー">#REF!</definedName>
    <definedName name="H26大町市公的従業員数">#REF!</definedName>
    <definedName name="H26長野県公的従業員数">#REF!</definedName>
    <definedName name="H28キー">#REF!</definedName>
    <definedName name="H28大町市従業員数">#REF!</definedName>
    <definedName name="H28長野県従業員数">#REF!</definedName>
    <definedName name="HOME">#REF!</definedName>
    <definedName name="HTML_CodePage" hidden="1">932</definedName>
    <definedName name="HTML_Control" localSheetId="0" hidden="1">{"'HP用'!$A$6:$F$90"}</definedName>
    <definedName name="HTML_Control" hidden="1">{"'テンプレート'!$C$174:$C$212"}</definedName>
    <definedName name="HTML_Description" hidden="1">""</definedName>
    <definedName name="HTML_Email" hidden="1">""</definedName>
    <definedName name="HTML_Header" hidden="1">"テンプレート"</definedName>
    <definedName name="HTML_LastUpdate" hidden="1">"99/03/17"</definedName>
    <definedName name="HTML_LineAfter" hidden="1">FALSE</definedName>
    <definedName name="HTML_LineBefore" hidden="1">FALSE</definedName>
    <definedName name="HTML_Name" hidden="1">""</definedName>
    <definedName name="HTML_OBDlg2" localSheetId="0" hidden="1">FALSE</definedName>
    <definedName name="HTML_OBDlg2" hidden="1">TRUE</definedName>
    <definedName name="HTML_OBDlg3" hidden="1">TRUE</definedName>
    <definedName name="HTML_OBDlg4" hidden="1">TRUE</definedName>
    <definedName name="HTML_OS" hidden="1">0</definedName>
    <definedName name="HTML_PathFile" localSheetId="0" hidden="1">"c:\統計ＨＰ\更新(toukei)\JPOP1108.html"</definedName>
    <definedName name="HTML_PathFile" hidden="1">"O:\DirGroup\商動班\新世代公表物マクロ\MyHTML.htm"</definedName>
    <definedName name="HTML_PathTemplate" hidden="1">"c:\統計ＨＰ\JPOP作成用.htm"</definedName>
    <definedName name="HTML_Title" hidden="1">"大規模卸結果表①"</definedName>
    <definedName name="HTML1_1" hidden="1">"[推計概要.xls]平均寿命!$A$1:$D$60"</definedName>
    <definedName name="HTML1_10" hidden="1">""</definedName>
    <definedName name="HTML1_11" hidden="1">1</definedName>
    <definedName name="HTML1_12" hidden="1">"C:\My Documents\MyHTML.htm"</definedName>
    <definedName name="HTML1_2" hidden="1">1</definedName>
    <definedName name="HTML1_3" hidden="1">"推計概要.xls"</definedName>
    <definedName name="HTML1_4" hidden="1">"平均寿命"</definedName>
    <definedName name="HTML1_5" hidden="1">""</definedName>
    <definedName name="HTML1_6" hidden="1">-4146</definedName>
    <definedName name="HTML1_7" hidden="1">-4146</definedName>
    <definedName name="HTML1_8" hidden="1">""</definedName>
    <definedName name="HTML1_9" hidden="1">""</definedName>
    <definedName name="HTMLCount" hidden="1">1</definedName>
    <definedName name="Hyousoku" localSheetId="0">#REF!</definedName>
    <definedName name="Hyousoku">#REF!</definedName>
    <definedName name="HyousokuArea">#REF!</definedName>
    <definedName name="HyousokuEnd">#REF!</definedName>
    <definedName name="Hyoutou">#REF!</definedName>
    <definedName name="LOCAL_MYSQL_DATE_FORMAT" localSheetId="0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  <definedName name="Q_1919">#REF!</definedName>
    <definedName name="Rangai">#REF!</definedName>
    <definedName name="Rangai0" localSheetId="0">#REF!</definedName>
    <definedName name="Rangai0">#REF!</definedName>
    <definedName name="RangaiEng" localSheetId="0">#REF!</definedName>
    <definedName name="RangaiEng">#REF!</definedName>
    <definedName name="rinku">#REF!</definedName>
    <definedName name="s">#REF!</definedName>
    <definedName name="SAN">#REF!</definedName>
    <definedName name="Sheet1_クエリ">#REF!</definedName>
    <definedName name="Sheet1_クエリ2">#REF!</definedName>
    <definedName name="solver_lin" hidden="1">0</definedName>
    <definedName name="solver_num" hidden="1">0</definedName>
    <definedName name="solver_typ" hidden="1">1</definedName>
    <definedName name="solver_val" hidden="1">0</definedName>
    <definedName name="ssss">#REF!</definedName>
    <definedName name="Title">#REF!</definedName>
    <definedName name="TitleEnglish">#REF!</definedName>
    <definedName name="YON">#REF!</definedName>
    <definedName name="zokusei">#REF!</definedName>
    <definedName name="クエリ1">#REF!</definedName>
    <definedName name="コード">#REF!</definedName>
    <definedName name="コンバータ">#REF!</definedName>
    <definedName name="バージョンアップ">#REF!</definedName>
    <definedName name="はじめに">#REF!</definedName>
    <definedName name="バス">#REF!</definedName>
    <definedName name="レベル">#REF!</definedName>
    <definedName name="移行手順">#REF!</definedName>
    <definedName name="移輸出" localSheetId="0">OFFSET(#REF!,0,0,#REF!,2)</definedName>
    <definedName name="移輸出">OFFSET(#REF!,0,0,部門数,2)</definedName>
    <definedName name="移輸入率" localSheetId="0">OFFSET(#REF!,0,0,#REF!,#REF!)</definedName>
    <definedName name="移輸入率">OFFSET(#REF!,0,0,部門数,部門数)</definedName>
    <definedName name="医療６０">#REF!</definedName>
    <definedName name="医療６１">#REF!</definedName>
    <definedName name="医療６２">#REF!</definedName>
    <definedName name="印刷">#REF!</definedName>
    <definedName name="印刷マクロ">#REF!</definedName>
    <definedName name="回収状況">#REF!</definedName>
    <definedName name="観光種別泊数">#REF!</definedName>
    <definedName name="観光貼付元">#REF!</definedName>
    <definedName name="間接費">#REF!</definedName>
    <definedName name="間接費括り書き">#REF!</definedName>
    <definedName name="間接費修正">#REF!</definedName>
    <definedName name="機能">#REF!</definedName>
    <definedName name="帰省航空利用率">#REF!</definedName>
    <definedName name="帰省種別泊数">#REF!</definedName>
    <definedName name="帰省貼付元">#REF!</definedName>
    <definedName name="逆行列係数" localSheetId="0">OFFSET(#REF!,0,0,#REF!,#REF!)</definedName>
    <definedName name="逆行列係数">OFFSET(#REF!,0,0,部門数,部門数)</definedName>
    <definedName name="教育６０">#REF!</definedName>
    <definedName name="教育６１">#REF!</definedName>
    <definedName name="教育６２">#REF!</definedName>
    <definedName name="空港マスター">#REF!</definedName>
    <definedName name="繰返">#REF!</definedName>
    <definedName name="経セ産業分類キー">#REF!</definedName>
    <definedName name="桁数">#REF!</definedName>
    <definedName name="月報">"グラフ 1"</definedName>
    <definedName name="個人パック泊数">#REF!</definedName>
    <definedName name="構成">#REF!</definedName>
    <definedName name="行部門">#REF!</definedName>
    <definedName name="購入者単価【観光】">#REF!</definedName>
    <definedName name="購入者単価【帰省】">#REF!</definedName>
    <definedName name="購入者単価【出張】">#REF!</definedName>
    <definedName name="購入者単価【全体】">#REF!</definedName>
    <definedName name="購入率【観光】">#REF!</definedName>
    <definedName name="購入率【帰省】">#REF!</definedName>
    <definedName name="購入率【出張】">#REF!</definedName>
    <definedName name="購入率【全体】">#REF!</definedName>
    <definedName name="項目">#REF!</definedName>
    <definedName name="再生・加工">#REF!</definedName>
    <definedName name="最終行6026">#REF!</definedName>
    <definedName name="最終需要">#REF!</definedName>
    <definedName name="使い方">#REF!</definedName>
    <definedName name="市町村別世帯数">#REF!</definedName>
    <definedName name="自給率" localSheetId="0">OFFSET(#REF!,0,0,#REF!,#REF!)</definedName>
    <definedName name="自給率">OFFSET(#REF!,0,0,部門数,部門数)</definedName>
    <definedName name="取引基本表">#REF!</definedName>
    <definedName name="修正">#REF!</definedName>
    <definedName name="宿泊航空利用率">#REF!</definedName>
    <definedName name="出張航空利用率">#REF!</definedName>
    <definedName name="出張貼付元">#REF!</definedName>
    <definedName name="小谷村従数">#REF!</definedName>
    <definedName name="小分類">#REF!</definedName>
    <definedName name="松川村従数">#REF!</definedName>
    <definedName name="新幹線">#REF!</definedName>
    <definedName name="性年代構成比">#REF!</definedName>
    <definedName name="生産額">#REF!</definedName>
    <definedName name="生産誘発額" localSheetId="0">OFFSET(#REF!,0,0,#REF!,9)</definedName>
    <definedName name="生産誘発額">OFFSET(#REF!,0,0,部門数,9)</definedName>
    <definedName name="生産誘発額_移輸出" localSheetId="0">OFFSET(#REF!,0,0,#REF!,2)</definedName>
    <definedName name="生産誘発額_移輸出">OFFSET(#REF!,0,0,部門数,2)</definedName>
    <definedName name="石油製品">#REF!</definedName>
    <definedName name="先頭行1">#REF!</definedName>
    <definedName name="粗付加価値率" localSheetId="0">OFFSET(#REF!,0,0,#REF!,#REF!)</definedName>
    <definedName name="粗付加価値率">OFFSET(#REF!,0,0,部門数,部門数)</definedName>
    <definedName name="総括表へ">#REF!</definedName>
    <definedName name="属性">#REF!</definedName>
    <definedName name="他サビ６０">#REF!</definedName>
    <definedName name="他サビ６１">#REF!</definedName>
    <definedName name="他サビ６２">#REF!</definedName>
    <definedName name="他構成比">#REF!</definedName>
    <definedName name="対象部門">#REF!</definedName>
    <definedName name="大町市従数">#REF!</definedName>
    <definedName name="第1回調査">#REF!</definedName>
    <definedName name="第2回調査">#REF!</definedName>
    <definedName name="単位行列" localSheetId="0">_xlfn.MUNIT(#REF!)</definedName>
    <definedName name="単位行列">_xlfn.MUNIT(部門数)</definedName>
    <definedName name="地域別配布地点数">#REF!</definedName>
    <definedName name="池田町従数">#REF!</definedName>
    <definedName name="注意事項">#REF!</definedName>
    <definedName name="調査データ_クエリ">#REF!</definedName>
    <definedName name="調査データ_クエリ1">#REF!</definedName>
    <definedName name="長野県従数">#REF!</definedName>
    <definedName name="定義例">#REF!</definedName>
    <definedName name="定義例２">#REF!</definedName>
    <definedName name="鉄道">#REF!</definedName>
    <definedName name="貼付観光回数">#REF!</definedName>
    <definedName name="貼付帰省回数">#REF!</definedName>
    <definedName name="貼付出張回数">#REF!</definedName>
    <definedName name="投入係数" localSheetId="0">OFFSET(#REF!,0,0,#REF!,#REF!)</definedName>
    <definedName name="投入係数">OFFSET(#REF!,0,0,部門数,部門数)</definedName>
    <definedName name="年代補正旅行回数">#REF!</definedName>
    <definedName name="泊数貼付元">#REF!</definedName>
    <definedName name="白馬村従数">#REF!</definedName>
    <definedName name="飛行機">#REF!</definedName>
    <definedName name="標準誤差率予測値比較">#REF!</definedName>
    <definedName name="表７購入者単価【観光】">#REF!</definedName>
    <definedName name="部門数">105</definedName>
    <definedName name="平均泊数貼付元">#REF!</definedName>
    <definedName name="保存">#REF!</definedName>
    <definedName name="保留１">#REF!</definedName>
    <definedName name="保留13">#REF!</definedName>
    <definedName name="保留２">#REF!</definedName>
    <definedName name="保留３">#REF!</definedName>
    <definedName name="保留４">#REF!</definedName>
    <definedName name="保留５">#REF!</definedName>
    <definedName name="保留６">#REF!</definedName>
    <definedName name="保留９">#REF!</definedName>
    <definedName name="無効票">#REF!</definedName>
    <definedName name="要望">#REF!</definedName>
    <definedName name="旅客">#REF!</definedName>
    <definedName name="列部門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5" i="1" l="1"/>
  <c r="F16" i="1" s="1"/>
  <c r="Q16" i="1" s="1"/>
  <c r="G125" i="1"/>
  <c r="H125" i="1"/>
  <c r="I125" i="1"/>
  <c r="J125" i="1"/>
  <c r="K125" i="1"/>
  <c r="L125" i="1"/>
  <c r="M125" i="1"/>
  <c r="E126" i="1"/>
  <c r="F25" i="1" s="1"/>
  <c r="G126" i="1"/>
  <c r="H126" i="1"/>
  <c r="I126" i="1"/>
  <c r="J126" i="1"/>
  <c r="K126" i="1"/>
  <c r="L126" i="1"/>
  <c r="M126" i="1"/>
  <c r="E127" i="1"/>
  <c r="G127" i="1"/>
  <c r="H127" i="1"/>
  <c r="I127" i="1"/>
  <c r="J127" i="1"/>
  <c r="K127" i="1"/>
  <c r="L127" i="1"/>
  <c r="M127" i="1"/>
  <c r="F37" i="1"/>
  <c r="Q37" i="1" s="1"/>
  <c r="X117" i="1"/>
  <c r="W117" i="1"/>
  <c r="V117" i="1"/>
  <c r="U117" i="1"/>
  <c r="T117" i="1"/>
  <c r="S117" i="1"/>
  <c r="F117" i="1"/>
  <c r="Q117" i="1" s="1"/>
  <c r="X116" i="1"/>
  <c r="W116" i="1"/>
  <c r="V116" i="1"/>
  <c r="U116" i="1"/>
  <c r="T116" i="1"/>
  <c r="S116" i="1"/>
  <c r="Q116" i="1"/>
  <c r="X115" i="1"/>
  <c r="W115" i="1"/>
  <c r="V115" i="1"/>
  <c r="U115" i="1"/>
  <c r="T115" i="1"/>
  <c r="S115" i="1"/>
  <c r="F115" i="1"/>
  <c r="Q115" i="1" s="1"/>
  <c r="X114" i="1"/>
  <c r="W114" i="1"/>
  <c r="V114" i="1"/>
  <c r="U114" i="1"/>
  <c r="T114" i="1"/>
  <c r="S114" i="1"/>
  <c r="F114" i="1"/>
  <c r="Q114" i="1" s="1"/>
  <c r="X113" i="1"/>
  <c r="W113" i="1"/>
  <c r="V113" i="1"/>
  <c r="U113" i="1"/>
  <c r="T113" i="1"/>
  <c r="S113" i="1"/>
  <c r="F113" i="1"/>
  <c r="Q113" i="1" s="1"/>
  <c r="X112" i="1"/>
  <c r="W112" i="1"/>
  <c r="V112" i="1"/>
  <c r="U112" i="1"/>
  <c r="T112" i="1"/>
  <c r="S112" i="1"/>
  <c r="F112" i="1"/>
  <c r="Q112" i="1" s="1"/>
  <c r="X111" i="1"/>
  <c r="W111" i="1"/>
  <c r="V111" i="1"/>
  <c r="U111" i="1"/>
  <c r="T111" i="1"/>
  <c r="S111" i="1"/>
  <c r="F111" i="1"/>
  <c r="Q111" i="1" s="1"/>
  <c r="X110" i="1"/>
  <c r="W110" i="1"/>
  <c r="V110" i="1"/>
  <c r="U110" i="1"/>
  <c r="T110" i="1"/>
  <c r="S110" i="1"/>
  <c r="F110" i="1"/>
  <c r="Q110" i="1" s="1"/>
  <c r="X109" i="1"/>
  <c r="W109" i="1"/>
  <c r="V109" i="1"/>
  <c r="U109" i="1"/>
  <c r="T109" i="1"/>
  <c r="S109" i="1"/>
  <c r="F109" i="1"/>
  <c r="Q109" i="1" s="1"/>
  <c r="X108" i="1"/>
  <c r="W108" i="1"/>
  <c r="V108" i="1"/>
  <c r="U108" i="1"/>
  <c r="T108" i="1"/>
  <c r="S108" i="1"/>
  <c r="F108" i="1"/>
  <c r="Q108" i="1" s="1"/>
  <c r="X107" i="1"/>
  <c r="W107" i="1"/>
  <c r="V107" i="1"/>
  <c r="U107" i="1"/>
  <c r="T107" i="1"/>
  <c r="S107" i="1"/>
  <c r="F107" i="1"/>
  <c r="Q107" i="1" s="1"/>
  <c r="X106" i="1"/>
  <c r="W106" i="1"/>
  <c r="V106" i="1"/>
  <c r="U106" i="1"/>
  <c r="T106" i="1"/>
  <c r="S106" i="1"/>
  <c r="F106" i="1"/>
  <c r="Q106" i="1" s="1"/>
  <c r="X105" i="1"/>
  <c r="W105" i="1"/>
  <c r="V105" i="1"/>
  <c r="U105" i="1"/>
  <c r="T105" i="1"/>
  <c r="S105" i="1"/>
  <c r="F105" i="1"/>
  <c r="Q105" i="1" s="1"/>
  <c r="X104" i="1"/>
  <c r="W104" i="1"/>
  <c r="V104" i="1"/>
  <c r="U104" i="1"/>
  <c r="T104" i="1"/>
  <c r="S104" i="1"/>
  <c r="F104" i="1"/>
  <c r="Q104" i="1" s="1"/>
  <c r="X103" i="1"/>
  <c r="W103" i="1"/>
  <c r="V103" i="1"/>
  <c r="U103" i="1"/>
  <c r="T103" i="1"/>
  <c r="S103" i="1"/>
  <c r="F103" i="1"/>
  <c r="Q103" i="1" s="1"/>
  <c r="X102" i="1"/>
  <c r="W102" i="1"/>
  <c r="V102" i="1"/>
  <c r="U102" i="1"/>
  <c r="T102" i="1"/>
  <c r="S102" i="1"/>
  <c r="F102" i="1"/>
  <c r="Q102" i="1" s="1"/>
  <c r="X101" i="1"/>
  <c r="W101" i="1"/>
  <c r="V101" i="1"/>
  <c r="U101" i="1"/>
  <c r="T101" i="1"/>
  <c r="S101" i="1"/>
  <c r="F101" i="1"/>
  <c r="Q101" i="1" s="1"/>
  <c r="X100" i="1"/>
  <c r="W100" i="1"/>
  <c r="V100" i="1"/>
  <c r="U100" i="1"/>
  <c r="T100" i="1"/>
  <c r="S100" i="1"/>
  <c r="F100" i="1"/>
  <c r="Q100" i="1" s="1"/>
  <c r="X99" i="1"/>
  <c r="W99" i="1"/>
  <c r="V99" i="1"/>
  <c r="U99" i="1"/>
  <c r="T99" i="1"/>
  <c r="S99" i="1"/>
  <c r="F99" i="1"/>
  <c r="Q99" i="1" s="1"/>
  <c r="X98" i="1"/>
  <c r="W98" i="1"/>
  <c r="V98" i="1"/>
  <c r="U98" i="1"/>
  <c r="T98" i="1"/>
  <c r="S98" i="1"/>
  <c r="F98" i="1"/>
  <c r="Q98" i="1" s="1"/>
  <c r="X97" i="1"/>
  <c r="W97" i="1"/>
  <c r="V97" i="1"/>
  <c r="U97" i="1"/>
  <c r="T97" i="1"/>
  <c r="S97" i="1"/>
  <c r="F97" i="1"/>
  <c r="Q97" i="1" s="1"/>
  <c r="X96" i="1"/>
  <c r="W96" i="1"/>
  <c r="V96" i="1"/>
  <c r="U96" i="1"/>
  <c r="T96" i="1"/>
  <c r="S96" i="1"/>
  <c r="F96" i="1"/>
  <c r="Q96" i="1" s="1"/>
  <c r="X95" i="1"/>
  <c r="W95" i="1"/>
  <c r="V95" i="1"/>
  <c r="U95" i="1"/>
  <c r="T95" i="1"/>
  <c r="S95" i="1"/>
  <c r="F95" i="1"/>
  <c r="Q95" i="1" s="1"/>
  <c r="X94" i="1"/>
  <c r="W94" i="1"/>
  <c r="V94" i="1"/>
  <c r="U94" i="1"/>
  <c r="T94" i="1"/>
  <c r="S94" i="1"/>
  <c r="F94" i="1"/>
  <c r="Q94" i="1" s="1"/>
  <c r="X93" i="1"/>
  <c r="W93" i="1"/>
  <c r="V93" i="1"/>
  <c r="U93" i="1"/>
  <c r="T93" i="1"/>
  <c r="AA93" i="1" s="1"/>
  <c r="S93" i="1"/>
  <c r="F93" i="1"/>
  <c r="Q93" i="1" s="1"/>
  <c r="X92" i="1"/>
  <c r="W92" i="1"/>
  <c r="V92" i="1"/>
  <c r="U92" i="1"/>
  <c r="T92" i="1"/>
  <c r="S92" i="1"/>
  <c r="F92" i="1"/>
  <c r="Q92" i="1" s="1"/>
  <c r="X91" i="1"/>
  <c r="W91" i="1"/>
  <c r="V91" i="1"/>
  <c r="U91" i="1"/>
  <c r="T91" i="1"/>
  <c r="S91" i="1"/>
  <c r="F91" i="1"/>
  <c r="Q91" i="1" s="1"/>
  <c r="AA91" i="1" s="1"/>
  <c r="X90" i="1"/>
  <c r="W90" i="1"/>
  <c r="V90" i="1"/>
  <c r="U90" i="1"/>
  <c r="T90" i="1"/>
  <c r="S90" i="1"/>
  <c r="F90" i="1"/>
  <c r="Q90" i="1" s="1"/>
  <c r="X89" i="1"/>
  <c r="W89" i="1"/>
  <c r="V89" i="1"/>
  <c r="U89" i="1"/>
  <c r="T89" i="1"/>
  <c r="S89" i="1"/>
  <c r="F89" i="1"/>
  <c r="Q89" i="1" s="1"/>
  <c r="X88" i="1"/>
  <c r="W88" i="1"/>
  <c r="V88" i="1"/>
  <c r="U88" i="1"/>
  <c r="T88" i="1"/>
  <c r="S88" i="1"/>
  <c r="F88" i="1"/>
  <c r="Q88" i="1" s="1"/>
  <c r="X87" i="1"/>
  <c r="W87" i="1"/>
  <c r="V87" i="1"/>
  <c r="U87" i="1"/>
  <c r="T87" i="1"/>
  <c r="S87" i="1"/>
  <c r="F87" i="1"/>
  <c r="Q87" i="1" s="1"/>
  <c r="X86" i="1"/>
  <c r="W86" i="1"/>
  <c r="V86" i="1"/>
  <c r="U86" i="1"/>
  <c r="T86" i="1"/>
  <c r="S86" i="1"/>
  <c r="Q86" i="1"/>
  <c r="X85" i="1"/>
  <c r="W85" i="1"/>
  <c r="V85" i="1"/>
  <c r="U85" i="1"/>
  <c r="T85" i="1"/>
  <c r="S85" i="1"/>
  <c r="F85" i="1"/>
  <c r="Q85" i="1" s="1"/>
  <c r="X84" i="1"/>
  <c r="W84" i="1"/>
  <c r="V84" i="1"/>
  <c r="U84" i="1"/>
  <c r="T84" i="1"/>
  <c r="S84" i="1"/>
  <c r="F84" i="1"/>
  <c r="Q84" i="1" s="1"/>
  <c r="X83" i="1"/>
  <c r="W83" i="1"/>
  <c r="V83" i="1"/>
  <c r="U83" i="1"/>
  <c r="T83" i="1"/>
  <c r="S83" i="1"/>
  <c r="F83" i="1"/>
  <c r="Q83" i="1" s="1"/>
  <c r="AA83" i="1" s="1"/>
  <c r="X82" i="1"/>
  <c r="W82" i="1"/>
  <c r="V82" i="1"/>
  <c r="U82" i="1"/>
  <c r="T82" i="1"/>
  <c r="S82" i="1"/>
  <c r="F82" i="1"/>
  <c r="Q82" i="1" s="1"/>
  <c r="X81" i="1"/>
  <c r="W81" i="1"/>
  <c r="V81" i="1"/>
  <c r="U81" i="1"/>
  <c r="T81" i="1"/>
  <c r="S81" i="1"/>
  <c r="F81" i="1"/>
  <c r="Q81" i="1" s="1"/>
  <c r="X80" i="1"/>
  <c r="W80" i="1"/>
  <c r="V80" i="1"/>
  <c r="U80" i="1"/>
  <c r="T80" i="1"/>
  <c r="S80" i="1"/>
  <c r="F80" i="1"/>
  <c r="Q80" i="1" s="1"/>
  <c r="X79" i="1"/>
  <c r="W79" i="1"/>
  <c r="V79" i="1"/>
  <c r="U79" i="1"/>
  <c r="T79" i="1"/>
  <c r="S79" i="1"/>
  <c r="F79" i="1"/>
  <c r="X78" i="1"/>
  <c r="W78" i="1"/>
  <c r="V78" i="1"/>
  <c r="U78" i="1"/>
  <c r="T78" i="1"/>
  <c r="S78" i="1"/>
  <c r="F78" i="1"/>
  <c r="Q78" i="1" s="1"/>
  <c r="X77" i="1"/>
  <c r="W77" i="1"/>
  <c r="V77" i="1"/>
  <c r="U77" i="1"/>
  <c r="T77" i="1"/>
  <c r="S77" i="1"/>
  <c r="F77" i="1"/>
  <c r="Q77" i="1" s="1"/>
  <c r="X76" i="1"/>
  <c r="W76" i="1"/>
  <c r="V76" i="1"/>
  <c r="U76" i="1"/>
  <c r="T76" i="1"/>
  <c r="S76" i="1"/>
  <c r="F76" i="1"/>
  <c r="Q76" i="1" s="1"/>
  <c r="X75" i="1"/>
  <c r="W75" i="1"/>
  <c r="V75" i="1"/>
  <c r="U75" i="1"/>
  <c r="T75" i="1"/>
  <c r="S75" i="1"/>
  <c r="F75" i="1"/>
  <c r="Q75" i="1" s="1"/>
  <c r="X74" i="1"/>
  <c r="W74" i="1"/>
  <c r="V74" i="1"/>
  <c r="U74" i="1"/>
  <c r="T74" i="1"/>
  <c r="S74" i="1"/>
  <c r="Q74" i="1"/>
  <c r="X73" i="1"/>
  <c r="W73" i="1"/>
  <c r="V73" i="1"/>
  <c r="U73" i="1"/>
  <c r="T73" i="1"/>
  <c r="S73" i="1"/>
  <c r="Q73" i="1"/>
  <c r="X72" i="1"/>
  <c r="W72" i="1"/>
  <c r="V72" i="1"/>
  <c r="U72" i="1"/>
  <c r="T72" i="1"/>
  <c r="S72" i="1"/>
  <c r="Q72" i="1"/>
  <c r="X71" i="1"/>
  <c r="W71" i="1"/>
  <c r="V71" i="1"/>
  <c r="U71" i="1"/>
  <c r="T71" i="1"/>
  <c r="S71" i="1"/>
  <c r="Q71" i="1"/>
  <c r="X70" i="1"/>
  <c r="W70" i="1"/>
  <c r="V70" i="1"/>
  <c r="U70" i="1"/>
  <c r="T70" i="1"/>
  <c r="S70" i="1"/>
  <c r="F70" i="1"/>
  <c r="Q70" i="1" s="1"/>
  <c r="X69" i="1"/>
  <c r="W69" i="1"/>
  <c r="V69" i="1"/>
  <c r="U69" i="1"/>
  <c r="T69" i="1"/>
  <c r="S69" i="1"/>
  <c r="F69" i="1"/>
  <c r="Q69" i="1" s="1"/>
  <c r="X68" i="1"/>
  <c r="W68" i="1"/>
  <c r="V68" i="1"/>
  <c r="U68" i="1"/>
  <c r="T68" i="1"/>
  <c r="S68" i="1"/>
  <c r="F68" i="1"/>
  <c r="Q68" i="1" s="1"/>
  <c r="X67" i="1"/>
  <c r="W67" i="1"/>
  <c r="V67" i="1"/>
  <c r="U67" i="1"/>
  <c r="T67" i="1"/>
  <c r="S67" i="1"/>
  <c r="F67" i="1"/>
  <c r="Q67" i="1" s="1"/>
  <c r="X66" i="1"/>
  <c r="W66" i="1"/>
  <c r="V66" i="1"/>
  <c r="U66" i="1"/>
  <c r="T66" i="1"/>
  <c r="S66" i="1"/>
  <c r="F66" i="1"/>
  <c r="Q66" i="1" s="1"/>
  <c r="X65" i="1"/>
  <c r="W65" i="1"/>
  <c r="V65" i="1"/>
  <c r="U65" i="1"/>
  <c r="T65" i="1"/>
  <c r="S65" i="1"/>
  <c r="F65" i="1"/>
  <c r="Q65" i="1" s="1"/>
  <c r="X64" i="1"/>
  <c r="W64" i="1"/>
  <c r="V64" i="1"/>
  <c r="U64" i="1"/>
  <c r="T64" i="1"/>
  <c r="S64" i="1"/>
  <c r="F64" i="1"/>
  <c r="Q64" i="1" s="1"/>
  <c r="X63" i="1"/>
  <c r="W63" i="1"/>
  <c r="V63" i="1"/>
  <c r="U63" i="1"/>
  <c r="T63" i="1"/>
  <c r="S63" i="1"/>
  <c r="F63" i="1"/>
  <c r="Q63" i="1" s="1"/>
  <c r="X62" i="1"/>
  <c r="W62" i="1"/>
  <c r="V62" i="1"/>
  <c r="U62" i="1"/>
  <c r="T62" i="1"/>
  <c r="S62" i="1"/>
  <c r="F62" i="1"/>
  <c r="Q62" i="1" s="1"/>
  <c r="X61" i="1"/>
  <c r="W61" i="1"/>
  <c r="V61" i="1"/>
  <c r="U61" i="1"/>
  <c r="T61" i="1"/>
  <c r="S61" i="1"/>
  <c r="F61" i="1"/>
  <c r="Q61" i="1" s="1"/>
  <c r="X60" i="1"/>
  <c r="W60" i="1"/>
  <c r="V60" i="1"/>
  <c r="U60" i="1"/>
  <c r="T60" i="1"/>
  <c r="S60" i="1"/>
  <c r="F60" i="1"/>
  <c r="Q60" i="1" s="1"/>
  <c r="X59" i="1"/>
  <c r="W59" i="1"/>
  <c r="V59" i="1"/>
  <c r="U59" i="1"/>
  <c r="T59" i="1"/>
  <c r="S59" i="1"/>
  <c r="F59" i="1"/>
  <c r="Q59" i="1" s="1"/>
  <c r="X58" i="1"/>
  <c r="W58" i="1"/>
  <c r="V58" i="1"/>
  <c r="U58" i="1"/>
  <c r="T58" i="1"/>
  <c r="S58" i="1"/>
  <c r="F58" i="1"/>
  <c r="Q58" i="1" s="1"/>
  <c r="X57" i="1"/>
  <c r="W57" i="1"/>
  <c r="V57" i="1"/>
  <c r="U57" i="1"/>
  <c r="T57" i="1"/>
  <c r="S57" i="1"/>
  <c r="F57" i="1"/>
  <c r="Q57" i="1" s="1"/>
  <c r="X56" i="1"/>
  <c r="W56" i="1"/>
  <c r="V56" i="1"/>
  <c r="U56" i="1"/>
  <c r="T56" i="1"/>
  <c r="S56" i="1"/>
  <c r="F56" i="1"/>
  <c r="Q56" i="1" s="1"/>
  <c r="X55" i="1"/>
  <c r="W55" i="1"/>
  <c r="V55" i="1"/>
  <c r="U55" i="1"/>
  <c r="T55" i="1"/>
  <c r="S55" i="1"/>
  <c r="F55" i="1"/>
  <c r="Q55" i="1" s="1"/>
  <c r="X54" i="1"/>
  <c r="W54" i="1"/>
  <c r="V54" i="1"/>
  <c r="U54" i="1"/>
  <c r="T54" i="1"/>
  <c r="S54" i="1"/>
  <c r="F54" i="1"/>
  <c r="Q54" i="1" s="1"/>
  <c r="X53" i="1"/>
  <c r="W53" i="1"/>
  <c r="V53" i="1"/>
  <c r="U53" i="1"/>
  <c r="T53" i="1"/>
  <c r="S53" i="1"/>
  <c r="F53" i="1"/>
  <c r="Q53" i="1" s="1"/>
  <c r="X52" i="1"/>
  <c r="W52" i="1"/>
  <c r="V52" i="1"/>
  <c r="U52" i="1"/>
  <c r="T52" i="1"/>
  <c r="S52" i="1"/>
  <c r="F52" i="1"/>
  <c r="Q52" i="1" s="1"/>
  <c r="X51" i="1"/>
  <c r="W51" i="1"/>
  <c r="V51" i="1"/>
  <c r="U51" i="1"/>
  <c r="T51" i="1"/>
  <c r="S51" i="1"/>
  <c r="F51" i="1"/>
  <c r="Q51" i="1" s="1"/>
  <c r="X50" i="1"/>
  <c r="W50" i="1"/>
  <c r="V50" i="1"/>
  <c r="U50" i="1"/>
  <c r="T50" i="1"/>
  <c r="S50" i="1"/>
  <c r="F50" i="1"/>
  <c r="Q50" i="1" s="1"/>
  <c r="X49" i="1"/>
  <c r="W49" i="1"/>
  <c r="V49" i="1"/>
  <c r="U49" i="1"/>
  <c r="T49" i="1"/>
  <c r="S49" i="1"/>
  <c r="F49" i="1"/>
  <c r="Q49" i="1" s="1"/>
  <c r="X48" i="1"/>
  <c r="W48" i="1"/>
  <c r="V48" i="1"/>
  <c r="U48" i="1"/>
  <c r="T48" i="1"/>
  <c r="S48" i="1"/>
  <c r="Q48" i="1"/>
  <c r="X47" i="1"/>
  <c r="W47" i="1"/>
  <c r="V47" i="1"/>
  <c r="U47" i="1"/>
  <c r="T47" i="1"/>
  <c r="S47" i="1"/>
  <c r="F47" i="1"/>
  <c r="Q47" i="1" s="1"/>
  <c r="X46" i="1"/>
  <c r="W46" i="1"/>
  <c r="V46" i="1"/>
  <c r="U46" i="1"/>
  <c r="T46" i="1"/>
  <c r="S46" i="1"/>
  <c r="Q46" i="1"/>
  <c r="X45" i="1"/>
  <c r="W45" i="1"/>
  <c r="V45" i="1"/>
  <c r="U45" i="1"/>
  <c r="T45" i="1"/>
  <c r="S45" i="1"/>
  <c r="F45" i="1"/>
  <c r="Q45" i="1" s="1"/>
  <c r="X44" i="1"/>
  <c r="W44" i="1"/>
  <c r="V44" i="1"/>
  <c r="U44" i="1"/>
  <c r="T44" i="1"/>
  <c r="S44" i="1"/>
  <c r="F44" i="1"/>
  <c r="Q44" i="1" s="1"/>
  <c r="X43" i="1"/>
  <c r="W43" i="1"/>
  <c r="V43" i="1"/>
  <c r="U43" i="1"/>
  <c r="T43" i="1"/>
  <c r="S43" i="1"/>
  <c r="F43" i="1"/>
  <c r="Q43" i="1" s="1"/>
  <c r="X42" i="1"/>
  <c r="W42" i="1"/>
  <c r="V42" i="1"/>
  <c r="U42" i="1"/>
  <c r="T42" i="1"/>
  <c r="S42" i="1"/>
  <c r="F42" i="1"/>
  <c r="Q42" i="1" s="1"/>
  <c r="X41" i="1"/>
  <c r="W41" i="1"/>
  <c r="V41" i="1"/>
  <c r="U41" i="1"/>
  <c r="T41" i="1"/>
  <c r="S41" i="1"/>
  <c r="F41" i="1"/>
  <c r="Q41" i="1" s="1"/>
  <c r="X40" i="1"/>
  <c r="W40" i="1"/>
  <c r="V40" i="1"/>
  <c r="U40" i="1"/>
  <c r="T40" i="1"/>
  <c r="S40" i="1"/>
  <c r="F40" i="1"/>
  <c r="Q40" i="1" s="1"/>
  <c r="X39" i="1"/>
  <c r="W39" i="1"/>
  <c r="V39" i="1"/>
  <c r="U39" i="1"/>
  <c r="T39" i="1"/>
  <c r="S39" i="1"/>
  <c r="F39" i="1"/>
  <c r="Q39" i="1" s="1"/>
  <c r="X38" i="1"/>
  <c r="W38" i="1"/>
  <c r="V38" i="1"/>
  <c r="U38" i="1"/>
  <c r="T38" i="1"/>
  <c r="S38" i="1"/>
  <c r="F38" i="1"/>
  <c r="Q38" i="1" s="1"/>
  <c r="X37" i="1"/>
  <c r="W37" i="1"/>
  <c r="V37" i="1"/>
  <c r="U37" i="1"/>
  <c r="T37" i="1"/>
  <c r="S37" i="1"/>
  <c r="X36" i="1"/>
  <c r="W36" i="1"/>
  <c r="V36" i="1"/>
  <c r="U36" i="1"/>
  <c r="T36" i="1"/>
  <c r="S36" i="1"/>
  <c r="F36" i="1"/>
  <c r="Q36" i="1" s="1"/>
  <c r="AA36" i="1" s="1"/>
  <c r="X35" i="1"/>
  <c r="W35" i="1"/>
  <c r="V35" i="1"/>
  <c r="U35" i="1"/>
  <c r="T35" i="1"/>
  <c r="S35" i="1"/>
  <c r="F35" i="1"/>
  <c r="Q35" i="1" s="1"/>
  <c r="X34" i="1"/>
  <c r="W34" i="1"/>
  <c r="V34" i="1"/>
  <c r="U34" i="1"/>
  <c r="T34" i="1"/>
  <c r="S34" i="1"/>
  <c r="F34" i="1"/>
  <c r="Q34" i="1" s="1"/>
  <c r="X33" i="1"/>
  <c r="W33" i="1"/>
  <c r="V33" i="1"/>
  <c r="U33" i="1"/>
  <c r="T33" i="1"/>
  <c r="S33" i="1"/>
  <c r="Q33" i="1"/>
  <c r="X32" i="1"/>
  <c r="W32" i="1"/>
  <c r="V32" i="1"/>
  <c r="U32" i="1"/>
  <c r="T32" i="1"/>
  <c r="S32" i="1"/>
  <c r="Q32" i="1"/>
  <c r="X31" i="1"/>
  <c r="W31" i="1"/>
  <c r="V31" i="1"/>
  <c r="U31" i="1"/>
  <c r="T31" i="1"/>
  <c r="S31" i="1"/>
  <c r="F31" i="1"/>
  <c r="Q31" i="1" s="1"/>
  <c r="X30" i="1"/>
  <c r="W30" i="1"/>
  <c r="V30" i="1"/>
  <c r="U30" i="1"/>
  <c r="T30" i="1"/>
  <c r="S30" i="1"/>
  <c r="Q30" i="1"/>
  <c r="X29" i="1"/>
  <c r="W29" i="1"/>
  <c r="V29" i="1"/>
  <c r="U29" i="1"/>
  <c r="T29" i="1"/>
  <c r="S29" i="1"/>
  <c r="F29" i="1"/>
  <c r="Q29" i="1" s="1"/>
  <c r="X28" i="1"/>
  <c r="W28" i="1"/>
  <c r="V28" i="1"/>
  <c r="U28" i="1"/>
  <c r="T28" i="1"/>
  <c r="S28" i="1"/>
  <c r="F28" i="1"/>
  <c r="Q28" i="1" s="1"/>
  <c r="X27" i="1"/>
  <c r="W27" i="1"/>
  <c r="V27" i="1"/>
  <c r="U27" i="1"/>
  <c r="T27" i="1"/>
  <c r="S27" i="1"/>
  <c r="F27" i="1"/>
  <c r="Q27" i="1" s="1"/>
  <c r="X26" i="1"/>
  <c r="W26" i="1"/>
  <c r="V26" i="1"/>
  <c r="U26" i="1"/>
  <c r="T26" i="1"/>
  <c r="S26" i="1"/>
  <c r="F26" i="1"/>
  <c r="Q26" i="1" s="1"/>
  <c r="X25" i="1"/>
  <c r="W25" i="1"/>
  <c r="V25" i="1"/>
  <c r="U25" i="1"/>
  <c r="T25" i="1"/>
  <c r="S25" i="1"/>
  <c r="X24" i="1"/>
  <c r="W24" i="1"/>
  <c r="V24" i="1"/>
  <c r="U24" i="1"/>
  <c r="T24" i="1"/>
  <c r="S24" i="1"/>
  <c r="F24" i="1"/>
  <c r="Q24" i="1" s="1"/>
  <c r="X23" i="1"/>
  <c r="W23" i="1"/>
  <c r="V23" i="1"/>
  <c r="U23" i="1"/>
  <c r="T23" i="1"/>
  <c r="S23" i="1"/>
  <c r="F23" i="1"/>
  <c r="Q23" i="1" s="1"/>
  <c r="X22" i="1"/>
  <c r="W22" i="1"/>
  <c r="V22" i="1"/>
  <c r="U22" i="1"/>
  <c r="T22" i="1"/>
  <c r="S22" i="1"/>
  <c r="F22" i="1"/>
  <c r="Q22" i="1" s="1"/>
  <c r="X21" i="1"/>
  <c r="W21" i="1"/>
  <c r="V21" i="1"/>
  <c r="U21" i="1"/>
  <c r="T21" i="1"/>
  <c r="S21" i="1"/>
  <c r="F21" i="1"/>
  <c r="Q21" i="1" s="1"/>
  <c r="X20" i="1"/>
  <c r="W20" i="1"/>
  <c r="V20" i="1"/>
  <c r="U20" i="1"/>
  <c r="T20" i="1"/>
  <c r="S20" i="1"/>
  <c r="F20" i="1"/>
  <c r="Q20" i="1" s="1"/>
  <c r="X19" i="1"/>
  <c r="W19" i="1"/>
  <c r="V19" i="1"/>
  <c r="U19" i="1"/>
  <c r="T19" i="1"/>
  <c r="S19" i="1"/>
  <c r="F19" i="1"/>
  <c r="Q19" i="1" s="1"/>
  <c r="X18" i="1"/>
  <c r="W18" i="1"/>
  <c r="V18" i="1"/>
  <c r="U18" i="1"/>
  <c r="T18" i="1"/>
  <c r="S18" i="1"/>
  <c r="F18" i="1"/>
  <c r="Q18" i="1" s="1"/>
  <c r="X17" i="1"/>
  <c r="W17" i="1"/>
  <c r="V17" i="1"/>
  <c r="U17" i="1"/>
  <c r="T17" i="1"/>
  <c r="S17" i="1"/>
  <c r="F17" i="1"/>
  <c r="Q17" i="1" s="1"/>
  <c r="X16" i="1"/>
  <c r="W16" i="1"/>
  <c r="V16" i="1"/>
  <c r="U16" i="1"/>
  <c r="T16" i="1"/>
  <c r="S16" i="1"/>
  <c r="X15" i="1"/>
  <c r="W15" i="1"/>
  <c r="V15" i="1"/>
  <c r="U15" i="1"/>
  <c r="T15" i="1"/>
  <c r="S15" i="1"/>
  <c r="F15" i="1"/>
  <c r="Q15" i="1" s="1"/>
  <c r="X14" i="1"/>
  <c r="W14" i="1"/>
  <c r="V14" i="1"/>
  <c r="U14" i="1"/>
  <c r="T14" i="1"/>
  <c r="S14" i="1"/>
  <c r="F14" i="1"/>
  <c r="Q14" i="1" s="1"/>
  <c r="X13" i="1"/>
  <c r="W13" i="1"/>
  <c r="V13" i="1"/>
  <c r="U13" i="1"/>
  <c r="T13" i="1"/>
  <c r="S13" i="1"/>
  <c r="F13" i="1"/>
  <c r="Q13" i="1" s="1"/>
  <c r="X12" i="1"/>
  <c r="W12" i="1"/>
  <c r="V12" i="1"/>
  <c r="U12" i="1"/>
  <c r="T12" i="1"/>
  <c r="S12" i="1"/>
  <c r="Q12" i="1"/>
  <c r="X11" i="1"/>
  <c r="W11" i="1"/>
  <c r="V11" i="1"/>
  <c r="U11" i="1"/>
  <c r="T11" i="1"/>
  <c r="S11" i="1"/>
  <c r="F11" i="1"/>
  <c r="Q11" i="1" s="1"/>
  <c r="X10" i="1"/>
  <c r="W10" i="1"/>
  <c r="V10" i="1"/>
  <c r="U10" i="1"/>
  <c r="T10" i="1"/>
  <c r="S10" i="1"/>
  <c r="F10" i="1"/>
  <c r="Q10" i="1" s="1"/>
  <c r="O9" i="1"/>
  <c r="AA94" i="1" l="1"/>
  <c r="AA30" i="1"/>
  <c r="AA35" i="1"/>
  <c r="AA14" i="1"/>
  <c r="AA17" i="1"/>
  <c r="AA80" i="1"/>
  <c r="AA13" i="1"/>
  <c r="AA20" i="1"/>
  <c r="AA24" i="1"/>
  <c r="AA25" i="1"/>
  <c r="AA27" i="1"/>
  <c r="AA56" i="1"/>
  <c r="AA64" i="1"/>
  <c r="AA76" i="1"/>
  <c r="AA86" i="1"/>
  <c r="AA90" i="1"/>
  <c r="AA102" i="1"/>
  <c r="AA19" i="1"/>
  <c r="AA31" i="1"/>
  <c r="AA47" i="1"/>
  <c r="AA51" i="1"/>
  <c r="AA55" i="1"/>
  <c r="AA59" i="1"/>
  <c r="AA63" i="1"/>
  <c r="AA67" i="1"/>
  <c r="AA71" i="1"/>
  <c r="AA11" i="1"/>
  <c r="S9" i="1"/>
  <c r="AA84" i="1" s="1"/>
  <c r="W9" i="1"/>
  <c r="AA15" i="1"/>
  <c r="AA18" i="1"/>
  <c r="AA38" i="1"/>
  <c r="AA40" i="1"/>
  <c r="AA50" i="1"/>
  <c r="AA54" i="1"/>
  <c r="AA58" i="1"/>
  <c r="AA62" i="1"/>
  <c r="AA66" i="1"/>
  <c r="AA70" i="1"/>
  <c r="AA78" i="1"/>
  <c r="AA96" i="1"/>
  <c r="AA98" i="1"/>
  <c r="AA37" i="1"/>
  <c r="AA16" i="1"/>
  <c r="AA23" i="1"/>
  <c r="AA42" i="1"/>
  <c r="AA46" i="1"/>
  <c r="AA69" i="1"/>
  <c r="AA21" i="1"/>
  <c r="AA33" i="1"/>
  <c r="AA39" i="1"/>
  <c r="AA72" i="1"/>
  <c r="AA74" i="1"/>
  <c r="AA95" i="1"/>
  <c r="AA97" i="1"/>
  <c r="AA100" i="1"/>
  <c r="AA116" i="1"/>
  <c r="AA117" i="1"/>
  <c r="T9" i="1"/>
  <c r="AA85" i="1" s="1"/>
  <c r="X9" i="1"/>
  <c r="AA89" i="1" s="1"/>
  <c r="AA29" i="1"/>
  <c r="AA41" i="1"/>
  <c r="AA43" i="1"/>
  <c r="AA44" i="1"/>
  <c r="AA45" i="1"/>
  <c r="AA52" i="1"/>
  <c r="AA60" i="1"/>
  <c r="AA68" i="1"/>
  <c r="AA99" i="1"/>
  <c r="AA101" i="1"/>
  <c r="AA104" i="1"/>
  <c r="AA108" i="1"/>
  <c r="AA112" i="1"/>
  <c r="AA22" i="1"/>
  <c r="AA26" i="1"/>
  <c r="AA53" i="1"/>
  <c r="AA61" i="1"/>
  <c r="AA73" i="1"/>
  <c r="U9" i="1"/>
  <c r="AA87" i="1" s="1"/>
  <c r="AA12" i="1"/>
  <c r="V9" i="1"/>
  <c r="AA28" i="1"/>
  <c r="AA34" i="1"/>
  <c r="AA48" i="1"/>
  <c r="AA49" i="1"/>
  <c r="AA57" i="1"/>
  <c r="AA65" i="1"/>
  <c r="AA92" i="1"/>
  <c r="AA103" i="1"/>
  <c r="AA105" i="1"/>
  <c r="AA106" i="1"/>
  <c r="AA107" i="1"/>
  <c r="AA109" i="1"/>
  <c r="AA110" i="1"/>
  <c r="AA111" i="1"/>
  <c r="AA113" i="1"/>
  <c r="AA114" i="1"/>
  <c r="AA115" i="1"/>
  <c r="Q9" i="1"/>
  <c r="AA79" i="1" s="1"/>
  <c r="AA10" i="1"/>
  <c r="AA88" i="1"/>
  <c r="AA32" i="1"/>
  <c r="AA75" i="1"/>
  <c r="AA77" i="1"/>
  <c r="AA82" i="1"/>
  <c r="AA81" i="1"/>
  <c r="AA9" i="1" l="1"/>
</calcChain>
</file>

<file path=xl/sharedStrings.xml><?xml version="1.0" encoding="utf-8"?>
<sst xmlns="http://schemas.openxmlformats.org/spreadsheetml/2006/main" count="298" uniqueCount="262">
  <si>
    <t>商業マージンの計算</t>
    <rPh sb="0" eb="2">
      <t>ショウギョウ</t>
    </rPh>
    <rPh sb="7" eb="9">
      <t>ケイサン</t>
    </rPh>
    <phoneticPr fontId="4"/>
  </si>
  <si>
    <t>商業マージン率　・　国内貨物運賃マージン率の算出</t>
    <rPh sb="0" eb="2">
      <t>ショウギョウ</t>
    </rPh>
    <rPh sb="6" eb="7">
      <t>リツ</t>
    </rPh>
    <rPh sb="10" eb="12">
      <t>コクナイ</t>
    </rPh>
    <rPh sb="12" eb="14">
      <t>カモツ</t>
    </rPh>
    <rPh sb="14" eb="16">
      <t>ウンチン</t>
    </rPh>
    <rPh sb="20" eb="21">
      <t>リツ</t>
    </rPh>
    <rPh sb="22" eb="24">
      <t>サンシュツ</t>
    </rPh>
    <phoneticPr fontId="5"/>
  </si>
  <si>
    <t>全国表購入者価格表民間消費支出</t>
    <rPh sb="0" eb="3">
      <t>ゼンコクヒョウ</t>
    </rPh>
    <rPh sb="3" eb="6">
      <t>コウニュウシャ</t>
    </rPh>
    <rPh sb="6" eb="8">
      <t>カカク</t>
    </rPh>
    <rPh sb="8" eb="9">
      <t>ヒョウ</t>
    </rPh>
    <phoneticPr fontId="4"/>
  </si>
  <si>
    <t>ｂ÷a</t>
  </si>
  <si>
    <t>最終需要（購入者価格）</t>
    <rPh sb="0" eb="2">
      <t>サイシュウ</t>
    </rPh>
    <rPh sb="2" eb="4">
      <t>ジュヨウ</t>
    </rPh>
    <rPh sb="5" eb="8">
      <t>コウニュウシャ</t>
    </rPh>
    <rPh sb="8" eb="10">
      <t>カカク</t>
    </rPh>
    <phoneticPr fontId="4"/>
  </si>
  <si>
    <t>運輸マージンの計算</t>
  </si>
  <si>
    <t>(単位 : 100万円)</t>
  </si>
  <si>
    <t>国内貨物運賃マージン率</t>
    <rPh sb="0" eb="2">
      <t>コクナイ</t>
    </rPh>
    <rPh sb="2" eb="4">
      <t>カモツ</t>
    </rPh>
    <rPh sb="4" eb="6">
      <t>ウンチン</t>
    </rPh>
    <rPh sb="10" eb="11">
      <t>リツ</t>
    </rPh>
    <phoneticPr fontId="5"/>
  </si>
  <si>
    <t>民間消費支出</t>
    <rPh sb="0" eb="2">
      <t>ミンカン</t>
    </rPh>
    <rPh sb="2" eb="4">
      <t>ショウヒ</t>
    </rPh>
    <rPh sb="4" eb="6">
      <t>シシュツ</t>
    </rPh>
    <phoneticPr fontId="5"/>
  </si>
  <si>
    <t>購入者価格　a</t>
    <rPh sb="0" eb="3">
      <t>コウニュウシャ</t>
    </rPh>
    <rPh sb="3" eb="5">
      <t>カカク</t>
    </rPh>
    <phoneticPr fontId="4"/>
  </si>
  <si>
    <t>商業マージン　　　b</t>
    <rPh sb="0" eb="2">
      <t>ショウギョウ</t>
    </rPh>
    <phoneticPr fontId="4"/>
  </si>
  <si>
    <t>商業マージン率　ｃ</t>
    <rPh sb="0" eb="2">
      <t>ショウギョウ</t>
    </rPh>
    <rPh sb="6" eb="7">
      <t>リツ</t>
    </rPh>
    <phoneticPr fontId="4"/>
  </si>
  <si>
    <t>鉄道</t>
  </si>
  <si>
    <t>道路</t>
  </si>
  <si>
    <t>水運</t>
    <rPh sb="0" eb="2">
      <t>スイウン</t>
    </rPh>
    <phoneticPr fontId="4"/>
  </si>
  <si>
    <t>航空</t>
    <rPh sb="0" eb="2">
      <t>コウクウ</t>
    </rPh>
    <phoneticPr fontId="4"/>
  </si>
  <si>
    <t>貨物利用運送</t>
    <rPh sb="0" eb="2">
      <t>カモツ</t>
    </rPh>
    <phoneticPr fontId="5"/>
  </si>
  <si>
    <t>倉庫</t>
  </si>
  <si>
    <t>(総務省令和２年全国表より）</t>
    <rPh sb="1" eb="4">
      <t>ソウムショウ</t>
    </rPh>
    <rPh sb="4" eb="6">
      <t>レイワ</t>
    </rPh>
    <rPh sb="7" eb="8">
      <t>ネン</t>
    </rPh>
    <rPh sb="8" eb="11">
      <t>ゼンコクヒョウ</t>
    </rPh>
    <phoneticPr fontId="4"/>
  </si>
  <si>
    <t>011</t>
  </si>
  <si>
    <t>耕種農業</t>
  </si>
  <si>
    <t>012</t>
  </si>
  <si>
    <t>畜産</t>
  </si>
  <si>
    <t>013</t>
  </si>
  <si>
    <t>農業サービス</t>
  </si>
  <si>
    <t>015</t>
  </si>
  <si>
    <t>林業</t>
  </si>
  <si>
    <t>017</t>
  </si>
  <si>
    <t>漁業</t>
  </si>
  <si>
    <t>061</t>
  </si>
  <si>
    <t>石炭・原油・天然ガス</t>
  </si>
  <si>
    <t>062</t>
  </si>
  <si>
    <t>その他の鉱業</t>
  </si>
  <si>
    <t>111</t>
  </si>
  <si>
    <t>食料品</t>
  </si>
  <si>
    <t>112</t>
  </si>
  <si>
    <t>飲料</t>
  </si>
  <si>
    <t>113</t>
  </si>
  <si>
    <t>飼料・有機質肥料</t>
  </si>
  <si>
    <t>114</t>
  </si>
  <si>
    <t>たばこ</t>
  </si>
  <si>
    <t>151</t>
  </si>
  <si>
    <t>繊維工業製品</t>
  </si>
  <si>
    <t>152</t>
  </si>
  <si>
    <t>衣服・その他の繊維既製品</t>
  </si>
  <si>
    <t>161</t>
  </si>
  <si>
    <t>木材・木製品</t>
  </si>
  <si>
    <t>162</t>
  </si>
  <si>
    <t>家具・装備品</t>
  </si>
  <si>
    <t>163</t>
  </si>
  <si>
    <t>パルプ・紙・板紙・加工紙</t>
  </si>
  <si>
    <t>164</t>
  </si>
  <si>
    <t>紙加工品</t>
  </si>
  <si>
    <t>191</t>
  </si>
  <si>
    <t>印刷・製版・製本</t>
  </si>
  <si>
    <t>201</t>
  </si>
  <si>
    <t>化学肥料</t>
  </si>
  <si>
    <t>202</t>
  </si>
  <si>
    <t>無機化学工業製品</t>
  </si>
  <si>
    <t>203</t>
  </si>
  <si>
    <t>石油化学系基礎製品</t>
  </si>
  <si>
    <t>204</t>
  </si>
  <si>
    <t>有機化学工業製品</t>
  </si>
  <si>
    <t>205</t>
  </si>
  <si>
    <t>合成樹脂</t>
  </si>
  <si>
    <t>206</t>
  </si>
  <si>
    <t>化学繊維</t>
  </si>
  <si>
    <t>207</t>
  </si>
  <si>
    <t>医薬品</t>
  </si>
  <si>
    <t>208</t>
  </si>
  <si>
    <t>化学最終製品</t>
  </si>
  <si>
    <t>211</t>
  </si>
  <si>
    <t>石油製品</t>
  </si>
  <si>
    <t>212</t>
  </si>
  <si>
    <t>石炭製品</t>
  </si>
  <si>
    <t>221</t>
  </si>
  <si>
    <t>プラスチック製品</t>
  </si>
  <si>
    <t>222</t>
  </si>
  <si>
    <t>ゴム製品</t>
  </si>
  <si>
    <t>231</t>
  </si>
  <si>
    <t>なめし革・革製品・毛皮</t>
  </si>
  <si>
    <t>251</t>
  </si>
  <si>
    <t>ガラス・ガラス製品</t>
  </si>
  <si>
    <t>252</t>
  </si>
  <si>
    <t>セメント・セメント製品</t>
  </si>
  <si>
    <t>253</t>
  </si>
  <si>
    <t>陶磁器</t>
  </si>
  <si>
    <t>259</t>
  </si>
  <si>
    <t>その他の窯業・土石製品</t>
  </si>
  <si>
    <t>261</t>
  </si>
  <si>
    <t>銑鉄・粗鋼</t>
  </si>
  <si>
    <t>262</t>
  </si>
  <si>
    <t>鋼材</t>
  </si>
  <si>
    <t>263</t>
  </si>
  <si>
    <t>鋳鍛造品（鉄）</t>
  </si>
  <si>
    <t>269</t>
  </si>
  <si>
    <t>その他の鉄鋼製品</t>
  </si>
  <si>
    <t>271</t>
  </si>
  <si>
    <t>非鉄金属製錬・精製</t>
  </si>
  <si>
    <t>272</t>
  </si>
  <si>
    <t>非鉄金属加工製品</t>
  </si>
  <si>
    <t>281</t>
  </si>
  <si>
    <t>建設用・建築用金属製品</t>
  </si>
  <si>
    <t>289</t>
  </si>
  <si>
    <t>その他の金属製品</t>
  </si>
  <si>
    <t>291</t>
  </si>
  <si>
    <t>はん用機械</t>
  </si>
  <si>
    <t>301</t>
  </si>
  <si>
    <t>生産用機械</t>
  </si>
  <si>
    <t>311</t>
  </si>
  <si>
    <t>業務用機械</t>
  </si>
  <si>
    <t>321</t>
  </si>
  <si>
    <t>電子デバイス</t>
  </si>
  <si>
    <t>329</t>
  </si>
  <si>
    <t>その他の電子部品</t>
  </si>
  <si>
    <t>331</t>
  </si>
  <si>
    <t>産業用電気機器</t>
  </si>
  <si>
    <t>332</t>
  </si>
  <si>
    <t>民生用電気機器</t>
  </si>
  <si>
    <t>333</t>
  </si>
  <si>
    <t>電子応用装置・電気計測器</t>
  </si>
  <si>
    <t>339</t>
  </si>
  <si>
    <t>その他の電気機械</t>
  </si>
  <si>
    <t>341</t>
  </si>
  <si>
    <t>通信・映像・音響機器</t>
  </si>
  <si>
    <t>342</t>
  </si>
  <si>
    <t>電子計算機・同附属装置</t>
  </si>
  <si>
    <t>351</t>
  </si>
  <si>
    <t>乗用車</t>
  </si>
  <si>
    <t>352</t>
  </si>
  <si>
    <t>その他の自動車</t>
  </si>
  <si>
    <t>353</t>
  </si>
  <si>
    <t>自動車部品・同附属品</t>
  </si>
  <si>
    <t>354</t>
  </si>
  <si>
    <t>船舶・同修理</t>
  </si>
  <si>
    <t>359</t>
  </si>
  <si>
    <t>その他の輸送機械・同修理</t>
  </si>
  <si>
    <t>391</t>
  </si>
  <si>
    <t>その他の製造工業製品</t>
  </si>
  <si>
    <t>392</t>
  </si>
  <si>
    <t>再生資源回収・加工処理</t>
  </si>
  <si>
    <t>411</t>
  </si>
  <si>
    <t>建築</t>
  </si>
  <si>
    <t>412</t>
  </si>
  <si>
    <t>建設補修</t>
  </si>
  <si>
    <t>413</t>
  </si>
  <si>
    <t>公共事業</t>
  </si>
  <si>
    <t>419</t>
  </si>
  <si>
    <t>その他の土木建設</t>
  </si>
  <si>
    <t>461</t>
  </si>
  <si>
    <t>電気</t>
  </si>
  <si>
    <t>462</t>
  </si>
  <si>
    <t>ガス・熱供給</t>
  </si>
  <si>
    <t>471</t>
  </si>
  <si>
    <t>水道</t>
  </si>
  <si>
    <t>481</t>
  </si>
  <si>
    <t>廃棄物処理</t>
  </si>
  <si>
    <t>511</t>
  </si>
  <si>
    <t>商業</t>
  </si>
  <si>
    <t>531</t>
  </si>
  <si>
    <t>金融・保険</t>
  </si>
  <si>
    <t>551</t>
  </si>
  <si>
    <t>不動産仲介及び賃貸</t>
  </si>
  <si>
    <t>552</t>
  </si>
  <si>
    <t>住宅賃貸料</t>
  </si>
  <si>
    <t>553</t>
  </si>
  <si>
    <t>住宅賃貸料（帰属家賃）</t>
  </si>
  <si>
    <t>571</t>
  </si>
  <si>
    <t>鉄道輸送</t>
  </si>
  <si>
    <t>572</t>
  </si>
  <si>
    <t>道路輸送（自家輸送を除く。）</t>
  </si>
  <si>
    <t>573</t>
  </si>
  <si>
    <t>自家輸送</t>
  </si>
  <si>
    <t>574</t>
  </si>
  <si>
    <t>水運</t>
  </si>
  <si>
    <t>575</t>
  </si>
  <si>
    <t>航空輸送</t>
  </si>
  <si>
    <t>576</t>
  </si>
  <si>
    <t>貨物利用運送</t>
  </si>
  <si>
    <t>577</t>
  </si>
  <si>
    <t>578</t>
  </si>
  <si>
    <t>運輸附帯サービス</t>
  </si>
  <si>
    <t>579</t>
  </si>
  <si>
    <t>郵便・信書便</t>
  </si>
  <si>
    <t>591</t>
  </si>
  <si>
    <t>通信</t>
  </si>
  <si>
    <t>592</t>
  </si>
  <si>
    <t>放送</t>
  </si>
  <si>
    <t>593</t>
  </si>
  <si>
    <t>情報サービス</t>
  </si>
  <si>
    <t>594</t>
  </si>
  <si>
    <t>インターネット附随サービス</t>
  </si>
  <si>
    <t>595</t>
  </si>
  <si>
    <t>映像・音声・文字情報制作</t>
  </si>
  <si>
    <t>611</t>
  </si>
  <si>
    <t>公務</t>
  </si>
  <si>
    <t>631</t>
  </si>
  <si>
    <t>教育</t>
  </si>
  <si>
    <t>632</t>
  </si>
  <si>
    <t>研究</t>
  </si>
  <si>
    <t>641</t>
  </si>
  <si>
    <t>医療</t>
  </si>
  <si>
    <t>642</t>
  </si>
  <si>
    <t>保健衛生</t>
  </si>
  <si>
    <t>643</t>
  </si>
  <si>
    <t>社会保険・社会福祉</t>
  </si>
  <si>
    <t>644</t>
  </si>
  <si>
    <t>介護</t>
  </si>
  <si>
    <t>659</t>
  </si>
  <si>
    <t>他に分類されない会員制団体</t>
  </si>
  <si>
    <t>661</t>
  </si>
  <si>
    <t>物品賃貸サービス</t>
  </si>
  <si>
    <t>662</t>
  </si>
  <si>
    <t>広告</t>
  </si>
  <si>
    <t>663</t>
  </si>
  <si>
    <t>自動車整備・機械修理</t>
  </si>
  <si>
    <t>669</t>
  </si>
  <si>
    <t>その他の対事業所サービス</t>
  </si>
  <si>
    <t>671</t>
  </si>
  <si>
    <t>宿泊業</t>
  </si>
  <si>
    <t>672</t>
  </si>
  <si>
    <t>飲食サービス</t>
  </si>
  <si>
    <t>673</t>
  </si>
  <si>
    <t>洗濯・理容・美容・浴場業</t>
  </si>
  <si>
    <t>674</t>
  </si>
  <si>
    <t>娯楽サービス</t>
  </si>
  <si>
    <t>675</t>
  </si>
  <si>
    <t>獣医業</t>
  </si>
  <si>
    <t>679</t>
  </si>
  <si>
    <t>その他の対個人サービス</t>
  </si>
  <si>
    <t>681</t>
  </si>
  <si>
    <t>事務用品</t>
  </si>
  <si>
    <t>691</t>
  </si>
  <si>
    <t>分類不明</t>
  </si>
  <si>
    <t>790</t>
  </si>
  <si>
    <t>国内需要合計</t>
  </si>
  <si>
    <t>生産者価格</t>
    <rPh sb="0" eb="3">
      <t>セイサンシャ</t>
    </rPh>
    <rPh sb="3" eb="5">
      <t>カカク</t>
    </rPh>
    <phoneticPr fontId="5"/>
  </si>
  <si>
    <t>卸売</t>
  </si>
  <si>
    <t>小売</t>
  </si>
  <si>
    <t>沿海</t>
  </si>
  <si>
    <t>港湾</t>
  </si>
  <si>
    <t>航空</t>
  </si>
  <si>
    <t>利用運送</t>
  </si>
  <si>
    <t>購入者価格</t>
  </si>
  <si>
    <t>マージン率</t>
    <rPh sb="4" eb="5">
      <t>リツ</t>
    </rPh>
    <phoneticPr fontId="5"/>
  </si>
  <si>
    <t>商業（修正）</t>
    <rPh sb="0" eb="2">
      <t>ショウギョウ</t>
    </rPh>
    <rPh sb="3" eb="5">
      <t>シュウセイ</t>
    </rPh>
    <phoneticPr fontId="5"/>
  </si>
  <si>
    <t>最終需要（生産者価格）</t>
  </si>
  <si>
    <t>調整</t>
    <rPh sb="0" eb="2">
      <t>チョウセイ</t>
    </rPh>
    <phoneticPr fontId="4"/>
  </si>
  <si>
    <t>下記</t>
    <rPh sb="0" eb="2">
      <t>カキ</t>
    </rPh>
    <phoneticPr fontId="4"/>
  </si>
  <si>
    <t>参照</t>
    <rPh sb="0" eb="2">
      <t>サンショウ</t>
    </rPh>
    <phoneticPr fontId="4"/>
  </si>
  <si>
    <t>全国表　　　　　　　　　　　　　　　「投入表」　　　　　　　　　　　　より</t>
    <rPh sb="0" eb="3">
      <t>ゼンコクヒョウ</t>
    </rPh>
    <rPh sb="19" eb="21">
      <t>トウニュウ</t>
    </rPh>
    <rPh sb="21" eb="22">
      <t>ヒョウ</t>
    </rPh>
    <phoneticPr fontId="4"/>
  </si>
  <si>
    <t>土居英二　2026.03.10 作成</t>
    <rPh sb="0" eb="2">
      <t>ドイ</t>
    </rPh>
    <rPh sb="2" eb="4">
      <t>エイジ</t>
    </rPh>
    <rPh sb="16" eb="18">
      <t>サクセイ</t>
    </rPh>
    <phoneticPr fontId="4"/>
  </si>
  <si>
    <t>↓ここに購入者価格ベースの最終需要を入力してください。</t>
    <rPh sb="4" eb="7">
      <t>コウニュウシャ</t>
    </rPh>
    <rPh sb="7" eb="9">
      <t>カカク</t>
    </rPh>
    <rPh sb="13" eb="15">
      <t>サイシュウ</t>
    </rPh>
    <rPh sb="15" eb="17">
      <t>ジュヨウ</t>
    </rPh>
    <rPh sb="18" eb="20">
      <t>ニュウリョク</t>
    </rPh>
    <phoneticPr fontId="4"/>
  </si>
  <si>
    <t>運輸マージン（国内貨物運賃）の計算欄です</t>
    <rPh sb="0" eb="2">
      <t>ウンユ</t>
    </rPh>
    <rPh sb="7" eb="9">
      <t>コクナイ</t>
    </rPh>
    <rPh sb="9" eb="11">
      <t>カモツ</t>
    </rPh>
    <rPh sb="11" eb="13">
      <t>ウンチン</t>
    </rPh>
    <rPh sb="15" eb="17">
      <t>ケイサン</t>
    </rPh>
    <rPh sb="17" eb="18">
      <t>ラン</t>
    </rPh>
    <phoneticPr fontId="4"/>
  </si>
  <si>
    <t>商業マージンの計算欄です</t>
    <rPh sb="0" eb="2">
      <t>ショウギョウ</t>
    </rPh>
    <rPh sb="7" eb="9">
      <t>ケイサン</t>
    </rPh>
    <rPh sb="9" eb="10">
      <t>ラン</t>
    </rPh>
    <phoneticPr fontId="4"/>
  </si>
  <si>
    <t>流通マージンの自動計算をしています</t>
    <rPh sb="0" eb="2">
      <t>リュウツウ</t>
    </rPh>
    <rPh sb="7" eb="11">
      <t>ジドウケイサン</t>
    </rPh>
    <phoneticPr fontId="4"/>
  </si>
  <si>
    <t>↑ここに生産者価格ベースの最終需要が出力されます。</t>
    <rPh sb="4" eb="7">
      <t>セイサンシャ</t>
    </rPh>
    <rPh sb="7" eb="9">
      <t>カカク</t>
    </rPh>
    <rPh sb="13" eb="15">
      <t>サイシュウ</t>
    </rPh>
    <rPh sb="15" eb="17">
      <t>ジュヨウ</t>
    </rPh>
    <rPh sb="18" eb="20">
      <t>シュツリョク</t>
    </rPh>
    <phoneticPr fontId="4"/>
  </si>
  <si>
    <t>最終需要の購入者価格表示から生産者価格表示への変換シート</t>
    <rPh sb="0" eb="2">
      <t>サイシュウ</t>
    </rPh>
    <rPh sb="2" eb="4">
      <t>ジュヨウ</t>
    </rPh>
    <rPh sb="5" eb="8">
      <t>コウニュウシャ</t>
    </rPh>
    <rPh sb="8" eb="10">
      <t>カカク</t>
    </rPh>
    <rPh sb="10" eb="12">
      <t>ヒョウジ</t>
    </rPh>
    <rPh sb="14" eb="17">
      <t>セイサンシャ</t>
    </rPh>
    <rPh sb="17" eb="19">
      <t>カカク</t>
    </rPh>
    <rPh sb="19" eb="21">
      <t>ヒョウジ</t>
    </rPh>
    <rPh sb="23" eb="25">
      <t>ヘンカン</t>
    </rPh>
    <phoneticPr fontId="5"/>
  </si>
  <si>
    <t>（令和２年全国・都道府県・市町村産業連関表用）</t>
    <rPh sb="5" eb="7">
      <t>ゼンコク</t>
    </rPh>
    <rPh sb="8" eb="12">
      <t>ト</t>
    </rPh>
    <rPh sb="13" eb="16">
      <t>シチョウソン</t>
    </rPh>
    <rPh sb="16" eb="18">
      <t>サンギョウ</t>
    </rPh>
    <rPh sb="18" eb="20">
      <t>レンカン</t>
    </rPh>
    <rPh sb="20" eb="21">
      <t>ヒョウ</t>
    </rPh>
    <phoneticPr fontId="4"/>
  </si>
  <si>
    <t>※入力している数字は一例です</t>
    <rPh sb="1" eb="3">
      <t>ニュウリョク</t>
    </rPh>
    <rPh sb="7" eb="9">
      <t>スウジ</t>
    </rPh>
    <rPh sb="10" eb="12">
      <t>イチレイ</t>
    </rPh>
    <phoneticPr fontId="4"/>
  </si>
  <si>
    <t>※このシートを利用される方は、土居の作成した価格変換表</t>
    <rPh sb="7" eb="9">
      <t>リヨウ</t>
    </rPh>
    <rPh sb="12" eb="13">
      <t>カタ</t>
    </rPh>
    <rPh sb="15" eb="17">
      <t>ドイ</t>
    </rPh>
    <rPh sb="18" eb="20">
      <t>サクセイ</t>
    </rPh>
    <phoneticPr fontId="4"/>
  </si>
  <si>
    <t>　 を利用した旨を論文・報告書などに記載してください。</t>
    <rPh sb="3" eb="5">
      <t>リヨウ</t>
    </rPh>
    <rPh sb="7" eb="8">
      <t>ムネ</t>
    </rPh>
    <rPh sb="9" eb="11">
      <t>ロンブン</t>
    </rPh>
    <rPh sb="12" eb="15">
      <t>ホウコクショ</t>
    </rPh>
    <rPh sb="18" eb="20">
      <t>キサイ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</si>
</sst>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.0;[Red]\-#,##0.0"/>
    <numFmt numFmtId="177" formatCode="#,##0.0"/>
    <numFmt numFmtId="178" formatCode="#,##0.000;[Red]\-#,##0.000"/>
    <numFmt numFmtId="179" formatCode="#,##0.0000;[Red]\-#,##0.0000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color rgb="FF0000FF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6"/>
      <name val="ＭＳ ゴシック"/>
      <family val="3"/>
      <charset val="128"/>
    </font>
    <font>
      <sz val="11"/>
      <color theme="1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rgb="FFFF0000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C66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2" fillId="0" borderId="0"/>
  </cellStyleXfs>
  <cellXfs count="79">
    <xf numFmtId="0" fontId="0" fillId="0" borderId="0" xfId="0">
      <alignment vertical="center"/>
    </xf>
    <xf numFmtId="38" fontId="3" fillId="0" borderId="0" xfId="2" applyFont="1" applyAlignment="1">
      <alignment horizontal="left" vertical="center"/>
    </xf>
    <xf numFmtId="38" fontId="6" fillId="0" borderId="0" xfId="2" applyFont="1">
      <alignment vertical="center"/>
    </xf>
    <xf numFmtId="38" fontId="6" fillId="0" borderId="0" xfId="2" applyFont="1" applyAlignment="1">
      <alignment horizontal="center" vertical="center"/>
    </xf>
    <xf numFmtId="38" fontId="6" fillId="0" borderId="3" xfId="2" applyFont="1" applyBorder="1" applyAlignment="1">
      <alignment horizontal="center" vertical="center" wrapText="1"/>
    </xf>
    <xf numFmtId="38" fontId="6" fillId="0" borderId="3" xfId="2" applyFont="1" applyBorder="1" applyAlignment="1">
      <alignment horizontal="center" vertical="center"/>
    </xf>
    <xf numFmtId="38" fontId="7" fillId="0" borderId="0" xfId="2" applyFont="1" applyAlignment="1">
      <alignment vertical="center" wrapText="1"/>
    </xf>
    <xf numFmtId="38" fontId="6" fillId="0" borderId="0" xfId="2" applyFont="1" applyBorder="1" applyAlignment="1">
      <alignment horizontal="center" vertical="center"/>
    </xf>
    <xf numFmtId="38" fontId="6" fillId="0" borderId="5" xfId="2" applyFont="1" applyBorder="1" applyAlignment="1">
      <alignment horizontal="center" vertical="center"/>
    </xf>
    <xf numFmtId="38" fontId="6" fillId="0" borderId="5" xfId="2" applyFont="1" applyBorder="1" applyAlignment="1">
      <alignment vertical="center" wrapText="1"/>
    </xf>
    <xf numFmtId="38" fontId="6" fillId="0" borderId="1" xfId="2" applyFont="1" applyBorder="1" applyAlignment="1">
      <alignment horizontal="center" vertical="center"/>
    </xf>
    <xf numFmtId="38" fontId="6" fillId="2" borderId="6" xfId="2" applyFont="1" applyFill="1" applyBorder="1" applyAlignment="1">
      <alignment horizontal="center" vertical="center" wrapText="1"/>
    </xf>
    <xf numFmtId="38" fontId="6" fillId="0" borderId="0" xfId="2" applyFont="1" applyFill="1" applyBorder="1" applyAlignment="1">
      <alignment horizontal="center" vertical="center"/>
    </xf>
    <xf numFmtId="38" fontId="6" fillId="0" borderId="8" xfId="2" applyFont="1" applyBorder="1" applyAlignment="1">
      <alignment horizontal="center" vertical="center" wrapText="1"/>
    </xf>
    <xf numFmtId="38" fontId="6" fillId="0" borderId="6" xfId="2" applyFont="1" applyBorder="1" applyAlignment="1">
      <alignment horizontal="center" vertical="center" wrapText="1"/>
    </xf>
    <xf numFmtId="177" fontId="6" fillId="3" borderId="3" xfId="3" applyNumberFormat="1" applyFont="1" applyFill="1" applyBorder="1" applyAlignment="1">
      <alignment horizontal="center" vertical="center" wrapText="1"/>
    </xf>
    <xf numFmtId="0" fontId="6" fillId="3" borderId="3" xfId="3" applyFont="1" applyFill="1" applyBorder="1" applyAlignment="1">
      <alignment horizontal="center" vertical="center" wrapText="1"/>
    </xf>
    <xf numFmtId="38" fontId="6" fillId="3" borderId="3" xfId="2" applyFont="1" applyFill="1" applyBorder="1" applyAlignment="1">
      <alignment horizontal="center" vertical="center" wrapText="1"/>
    </xf>
    <xf numFmtId="0" fontId="2" fillId="0" borderId="0" xfId="4" applyAlignment="1">
      <alignment horizontal="center" vertical="center" wrapText="1"/>
    </xf>
    <xf numFmtId="38" fontId="6" fillId="0" borderId="4" xfId="2" applyFont="1" applyBorder="1" applyAlignment="1">
      <alignment horizontal="center" vertical="center" wrapText="1"/>
    </xf>
    <xf numFmtId="176" fontId="6" fillId="4" borderId="3" xfId="1" applyNumberFormat="1" applyFont="1" applyFill="1" applyBorder="1" applyAlignment="1">
      <alignment horizontal="right" vertical="center"/>
    </xf>
    <xf numFmtId="38" fontId="6" fillId="2" borderId="3" xfId="2" applyFont="1" applyFill="1" applyBorder="1" applyAlignment="1">
      <alignment horizontal="right" vertical="center"/>
    </xf>
    <xf numFmtId="38" fontId="6" fillId="0" borderId="0" xfId="2" applyFont="1" applyFill="1" applyBorder="1" applyAlignment="1">
      <alignment horizontal="right" vertical="center"/>
    </xf>
    <xf numFmtId="176" fontId="6" fillId="4" borderId="3" xfId="2" applyNumberFormat="1" applyFont="1" applyFill="1" applyBorder="1" applyAlignment="1">
      <alignment horizontal="right" vertical="center"/>
    </xf>
    <xf numFmtId="38" fontId="6" fillId="0" borderId="9" xfId="2" applyFont="1" applyBorder="1" applyAlignment="1">
      <alignment horizontal="center" vertical="center"/>
    </xf>
    <xf numFmtId="38" fontId="6" fillId="0" borderId="0" xfId="2" applyFont="1" applyBorder="1" applyAlignment="1">
      <alignment vertical="center" wrapText="1"/>
    </xf>
    <xf numFmtId="38" fontId="6" fillId="0" borderId="9" xfId="2" applyFont="1" applyFill="1" applyBorder="1">
      <alignment vertical="center"/>
    </xf>
    <xf numFmtId="38" fontId="6" fillId="0" borderId="10" xfId="2" applyFont="1" applyBorder="1">
      <alignment vertical="center"/>
    </xf>
    <xf numFmtId="178" fontId="6" fillId="0" borderId="11" xfId="2" applyNumberFormat="1" applyFont="1" applyBorder="1">
      <alignment vertical="center"/>
    </xf>
    <xf numFmtId="38" fontId="6" fillId="0" borderId="6" xfId="2" applyFont="1" applyBorder="1">
      <alignment vertical="center"/>
    </xf>
    <xf numFmtId="38" fontId="6" fillId="0" borderId="0" xfId="2" applyFont="1" applyBorder="1">
      <alignment vertical="center"/>
    </xf>
    <xf numFmtId="38" fontId="6" fillId="4" borderId="10" xfId="2" applyFont="1" applyFill="1" applyBorder="1">
      <alignment vertical="center"/>
    </xf>
    <xf numFmtId="38" fontId="6" fillId="0" borderId="10" xfId="2" applyFont="1" applyFill="1" applyBorder="1">
      <alignment vertical="center"/>
    </xf>
    <xf numFmtId="40" fontId="6" fillId="0" borderId="0" xfId="2" applyNumberFormat="1" applyFont="1">
      <alignment vertical="center"/>
    </xf>
    <xf numFmtId="38" fontId="6" fillId="0" borderId="0" xfId="2" applyFont="1" applyFill="1" applyBorder="1">
      <alignment vertical="center"/>
    </xf>
    <xf numFmtId="38" fontId="6" fillId="0" borderId="12" xfId="2" applyFont="1" applyBorder="1" applyAlignment="1">
      <alignment horizontal="center" vertical="center"/>
    </xf>
    <xf numFmtId="38" fontId="6" fillId="0" borderId="12" xfId="2" applyFont="1" applyFill="1" applyBorder="1">
      <alignment vertical="center"/>
    </xf>
    <xf numFmtId="38" fontId="6" fillId="0" borderId="7" xfId="2" applyFont="1" applyBorder="1">
      <alignment vertical="center"/>
    </xf>
    <xf numFmtId="178" fontId="6" fillId="0" borderId="13" xfId="2" applyNumberFormat="1" applyFont="1" applyBorder="1">
      <alignment vertical="center"/>
    </xf>
    <xf numFmtId="38" fontId="6" fillId="4" borderId="7" xfId="2" applyFont="1" applyFill="1" applyBorder="1">
      <alignment vertical="center"/>
    </xf>
    <xf numFmtId="38" fontId="6" fillId="0" borderId="0" xfId="2" applyFont="1" applyAlignment="1">
      <alignment horizontal="center" vertical="center" wrapText="1"/>
    </xf>
    <xf numFmtId="179" fontId="6" fillId="5" borderId="6" xfId="2" applyNumberFormat="1" applyFont="1" applyFill="1" applyBorder="1">
      <alignment vertical="center"/>
    </xf>
    <xf numFmtId="179" fontId="6" fillId="0" borderId="0" xfId="2" applyNumberFormat="1" applyFont="1">
      <alignment vertical="center"/>
    </xf>
    <xf numFmtId="179" fontId="6" fillId="5" borderId="10" xfId="2" applyNumberFormat="1" applyFont="1" applyFill="1" applyBorder="1">
      <alignment vertical="center"/>
    </xf>
    <xf numFmtId="179" fontId="6" fillId="5" borderId="7" xfId="2" applyNumberFormat="1" applyFont="1" applyFill="1" applyBorder="1">
      <alignment vertical="center"/>
    </xf>
    <xf numFmtId="38" fontId="6" fillId="0" borderId="0" xfId="2" applyFont="1" applyFill="1" applyBorder="1" applyAlignment="1">
      <alignment vertical="center"/>
    </xf>
    <xf numFmtId="38" fontId="6" fillId="4" borderId="6" xfId="2" applyFont="1" applyFill="1" applyBorder="1">
      <alignment vertical="center"/>
    </xf>
    <xf numFmtId="179" fontId="6" fillId="0" borderId="6" xfId="2" applyNumberFormat="1" applyFont="1" applyFill="1" applyBorder="1">
      <alignment vertical="center"/>
    </xf>
    <xf numFmtId="179" fontId="6" fillId="0" borderId="10" xfId="2" applyNumberFormat="1" applyFont="1" applyFill="1" applyBorder="1">
      <alignment vertical="center"/>
    </xf>
    <xf numFmtId="179" fontId="6" fillId="0" borderId="7" xfId="2" applyNumberFormat="1" applyFont="1" applyFill="1" applyBorder="1">
      <alignment vertical="center"/>
    </xf>
    <xf numFmtId="178" fontId="6" fillId="0" borderId="11" xfId="2" applyNumberFormat="1" applyFont="1" applyFill="1" applyBorder="1">
      <alignment vertical="center"/>
    </xf>
    <xf numFmtId="38" fontId="6" fillId="0" borderId="9" xfId="2" applyFont="1" applyFill="1" applyBorder="1" applyAlignment="1">
      <alignment horizontal="center" vertical="center"/>
    </xf>
    <xf numFmtId="38" fontId="6" fillId="0" borderId="0" xfId="2" applyFont="1" applyFill="1" applyBorder="1" applyAlignment="1">
      <alignment vertical="center" wrapText="1"/>
    </xf>
    <xf numFmtId="38" fontId="8" fillId="0" borderId="0" xfId="2" applyFont="1" applyFill="1" applyBorder="1" applyAlignment="1">
      <alignment vertical="center" wrapText="1"/>
    </xf>
    <xf numFmtId="38" fontId="6" fillId="4" borderId="9" xfId="2" applyFont="1" applyFill="1" applyBorder="1" applyAlignment="1">
      <alignment horizontal="center" vertical="center"/>
    </xf>
    <xf numFmtId="38" fontId="6" fillId="4" borderId="0" xfId="2" applyFont="1" applyFill="1" applyBorder="1" applyAlignment="1">
      <alignment vertical="center" wrapText="1"/>
    </xf>
    <xf numFmtId="38" fontId="6" fillId="4" borderId="9" xfId="2" applyFont="1" applyFill="1" applyBorder="1">
      <alignment vertical="center"/>
    </xf>
    <xf numFmtId="178" fontId="6" fillId="4" borderId="11" xfId="2" applyNumberFormat="1" applyFont="1" applyFill="1" applyBorder="1">
      <alignment vertical="center"/>
    </xf>
    <xf numFmtId="38" fontId="6" fillId="0" borderId="3" xfId="2" applyFont="1" applyFill="1" applyBorder="1" applyAlignment="1">
      <alignment horizontal="center" vertical="center" wrapText="1"/>
    </xf>
    <xf numFmtId="38" fontId="8" fillId="0" borderId="1" xfId="2" applyFont="1" applyBorder="1" applyAlignment="1">
      <alignment horizontal="center" vertical="center" wrapText="1"/>
    </xf>
    <xf numFmtId="38" fontId="8" fillId="0" borderId="2" xfId="2" applyFont="1" applyBorder="1" applyAlignment="1">
      <alignment horizontal="center" vertical="center" wrapText="1"/>
    </xf>
    <xf numFmtId="38" fontId="6" fillId="4" borderId="6" xfId="2" applyFont="1" applyFill="1" applyBorder="1" applyAlignment="1">
      <alignment horizontal="center" vertical="center" wrapText="1"/>
    </xf>
    <xf numFmtId="38" fontId="6" fillId="4" borderId="7" xfId="2" applyFont="1" applyFill="1" applyBorder="1" applyAlignment="1">
      <alignment horizontal="center" vertical="center" wrapText="1"/>
    </xf>
    <xf numFmtId="38" fontId="6" fillId="0" borderId="1" xfId="2" applyFont="1" applyFill="1" applyBorder="1" applyAlignment="1">
      <alignment horizontal="center" vertical="center" wrapText="1"/>
    </xf>
    <xf numFmtId="38" fontId="6" fillId="0" borderId="2" xfId="2" applyFont="1" applyFill="1" applyBorder="1" applyAlignment="1">
      <alignment horizontal="center" vertical="center" wrapText="1"/>
    </xf>
    <xf numFmtId="38" fontId="6" fillId="0" borderId="1" xfId="2" applyFont="1" applyBorder="1" applyAlignment="1">
      <alignment horizontal="center" vertical="center"/>
    </xf>
    <xf numFmtId="38" fontId="6" fillId="0" borderId="4" xfId="2" applyFont="1" applyBorder="1" applyAlignment="1">
      <alignment horizontal="center" vertical="center"/>
    </xf>
    <xf numFmtId="38" fontId="6" fillId="0" borderId="2" xfId="2" applyFont="1" applyBorder="1" applyAlignment="1">
      <alignment horizontal="center" vertical="center"/>
    </xf>
    <xf numFmtId="38" fontId="6" fillId="2" borderId="6" xfId="2" applyFont="1" applyFill="1" applyBorder="1" applyAlignment="1">
      <alignment horizontal="center" vertical="center" wrapText="1"/>
    </xf>
    <xf numFmtId="38" fontId="6" fillId="2" borderId="7" xfId="2" applyFont="1" applyFill="1" applyBorder="1" applyAlignment="1">
      <alignment horizontal="center" vertical="center" wrapText="1"/>
    </xf>
    <xf numFmtId="38" fontId="6" fillId="0" borderId="3" xfId="2" applyFont="1" applyBorder="1" applyAlignment="1">
      <alignment horizontal="center" vertical="center"/>
    </xf>
    <xf numFmtId="38" fontId="6" fillId="2" borderId="1" xfId="2" applyFont="1" applyFill="1" applyBorder="1" applyAlignment="1">
      <alignment horizontal="center" vertical="center"/>
    </xf>
    <xf numFmtId="38" fontId="6" fillId="2" borderId="2" xfId="2" applyFont="1" applyFill="1" applyBorder="1" applyAlignment="1">
      <alignment horizontal="center" vertical="center"/>
    </xf>
    <xf numFmtId="38" fontId="6" fillId="0" borderId="9" xfId="2" applyFont="1" applyBorder="1">
      <alignment vertical="center"/>
    </xf>
    <xf numFmtId="38" fontId="6" fillId="0" borderId="11" xfId="2" applyFont="1" applyBorder="1">
      <alignment vertical="center"/>
    </xf>
    <xf numFmtId="38" fontId="7" fillId="0" borderId="3" xfId="2" applyFont="1" applyBorder="1" applyAlignment="1">
      <alignment horizontal="center" vertical="center" wrapText="1"/>
    </xf>
    <xf numFmtId="38" fontId="6" fillId="3" borderId="3" xfId="2" applyFont="1" applyFill="1" applyBorder="1" applyAlignment="1">
      <alignment horizontal="right" vertical="center"/>
    </xf>
    <xf numFmtId="38" fontId="10" fillId="0" borderId="0" xfId="2" applyFont="1">
      <alignment vertical="center"/>
    </xf>
    <xf numFmtId="38" fontId="10" fillId="0" borderId="0" xfId="2" applyFont="1" applyAlignment="1">
      <alignment vertical="top"/>
    </xf>
  </cellXfs>
  <cellStyles count="5">
    <cellStyle name="桁区切り" xfId="1" builtinId="6"/>
    <cellStyle name="桁区切り 4" xfId="2" xr:uid="{5C7EE466-8C07-450C-B51E-1A5AFBF00B3A}"/>
    <cellStyle name="標準" xfId="0" builtinId="0"/>
    <cellStyle name="標準 2 2" xfId="4" xr:uid="{D16EFB6B-B00E-42B0-B0F7-B0F21707FF21}"/>
    <cellStyle name="標準 7" xfId="3" xr:uid="{FC5BBCA1-3AE2-4281-9C22-25B000A3EDDC}"/>
  </cellStyles>
  <dxfs count="0"/>
  <tableStyles count="0" defaultTableStyle="TableStyleMedium2" defaultPivotStyle="PivotStyleLight16"/>
  <colors>
    <mruColors>
      <color rgb="FF0000FF"/>
      <color rgb="FFFFCC99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76200</xdr:colOff>
      <xdr:row>3</xdr:row>
      <xdr:rowOff>85725</xdr:rowOff>
    </xdr:from>
    <xdr:to>
      <xdr:col>15</xdr:col>
      <xdr:colOff>333375</xdr:colOff>
      <xdr:row>3</xdr:row>
      <xdr:rowOff>247650</xdr:rowOff>
    </xdr:to>
    <xdr:sp macro="" textlink="">
      <xdr:nvSpPr>
        <xdr:cNvPr id="2" name="矢印: 右 1">
          <a:extLst>
            <a:ext uri="{FF2B5EF4-FFF2-40B4-BE49-F238E27FC236}">
              <a16:creationId xmlns:a16="http://schemas.microsoft.com/office/drawing/2014/main" id="{868060C1-74D0-DE96-0111-118E346B05C4}"/>
            </a:ext>
          </a:extLst>
        </xdr:cNvPr>
        <xdr:cNvSpPr/>
      </xdr:nvSpPr>
      <xdr:spPr>
        <a:xfrm>
          <a:off x="10563225" y="514350"/>
          <a:ext cx="257175" cy="161925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133350</xdr:colOff>
      <xdr:row>3</xdr:row>
      <xdr:rowOff>66675</xdr:rowOff>
    </xdr:from>
    <xdr:to>
      <xdr:col>25</xdr:col>
      <xdr:colOff>180975</xdr:colOff>
      <xdr:row>3</xdr:row>
      <xdr:rowOff>228600</xdr:rowOff>
    </xdr:to>
    <xdr:sp macro="" textlink="">
      <xdr:nvSpPr>
        <xdr:cNvPr id="3" name="矢印: 右 2">
          <a:extLst>
            <a:ext uri="{FF2B5EF4-FFF2-40B4-BE49-F238E27FC236}">
              <a16:creationId xmlns:a16="http://schemas.microsoft.com/office/drawing/2014/main" id="{3F17C4E5-CEA5-498B-B359-35E8AF2AAEF1}"/>
            </a:ext>
          </a:extLst>
        </xdr:cNvPr>
        <xdr:cNvSpPr/>
      </xdr:nvSpPr>
      <xdr:spPr>
        <a:xfrm>
          <a:off x="15201900" y="495300"/>
          <a:ext cx="257175" cy="161925"/>
        </a:xfrm>
        <a:prstGeom prst="rightArrow">
          <a:avLst/>
        </a:prstGeom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42686-F0A9-47EA-989F-D9A57673662B}">
  <sheetPr>
    <tabColor rgb="FF92D050"/>
  </sheetPr>
  <dimension ref="B2:AA127"/>
  <sheetViews>
    <sheetView tabSelected="1" zoomScaleNormal="100" workbookViewId="0"/>
  </sheetViews>
  <sheetFormatPr defaultRowHeight="13.5" x14ac:dyDescent="0.4"/>
  <cols>
    <col min="1" max="1" width="9" style="2"/>
    <col min="2" max="2" width="4.5" style="3" bestFit="1" customWidth="1"/>
    <col min="3" max="3" width="24.375" style="2" customWidth="1"/>
    <col min="4" max="4" width="11.625" style="2" customWidth="1"/>
    <col min="5" max="5" width="11.125" style="2" customWidth="1"/>
    <col min="6" max="6" width="9" style="2"/>
    <col min="7" max="7" width="6.75" style="2" customWidth="1"/>
    <col min="8" max="13" width="7.625" style="2" customWidth="1"/>
    <col min="14" max="14" width="6.375" style="2" customWidth="1"/>
    <col min="15" max="15" width="9.125" style="2" customWidth="1"/>
    <col min="16" max="16" width="4.875" style="2" customWidth="1"/>
    <col min="17" max="17" width="8.125" style="2" customWidth="1"/>
    <col min="18" max="18" width="7.375" style="2" customWidth="1"/>
    <col min="19" max="24" width="6.625" style="2" customWidth="1"/>
    <col min="25" max="25" width="2.75" style="2" customWidth="1"/>
    <col min="26" max="26" width="4.125" style="2" customWidth="1"/>
    <col min="27" max="27" width="8.75" style="2" customWidth="1"/>
    <col min="28" max="16384" width="9" style="2"/>
  </cols>
  <sheetData>
    <row r="2" spans="2:27" ht="16.5" customHeight="1" x14ac:dyDescent="0.4">
      <c r="B2" s="1" t="s">
        <v>257</v>
      </c>
      <c r="H2" s="2" t="s">
        <v>251</v>
      </c>
      <c r="O2" s="78" t="s">
        <v>259</v>
      </c>
    </row>
    <row r="3" spans="2:27" ht="20.25" customHeight="1" x14ac:dyDescent="0.4">
      <c r="B3" s="1" t="s">
        <v>258</v>
      </c>
      <c r="H3" s="77" t="s">
        <v>260</v>
      </c>
      <c r="O3" s="75" t="s">
        <v>252</v>
      </c>
      <c r="Q3" s="70" t="s">
        <v>255</v>
      </c>
      <c r="R3" s="70"/>
      <c r="S3" s="70"/>
      <c r="T3" s="70"/>
      <c r="U3" s="70"/>
      <c r="V3" s="70"/>
      <c r="W3" s="70"/>
      <c r="X3" s="70"/>
      <c r="AA3" s="75" t="s">
        <v>256</v>
      </c>
    </row>
    <row r="4" spans="2:27" ht="20.25" customHeight="1" x14ac:dyDescent="0.4">
      <c r="H4" s="78" t="s">
        <v>261</v>
      </c>
      <c r="O4" s="75"/>
      <c r="AA4" s="75"/>
    </row>
    <row r="5" spans="2:27" ht="50.25" customHeight="1" x14ac:dyDescent="0.4">
      <c r="B5" s="63" t="s">
        <v>1</v>
      </c>
      <c r="C5" s="64"/>
      <c r="D5" s="58" t="s">
        <v>2</v>
      </c>
      <c r="E5" s="4" t="s">
        <v>250</v>
      </c>
      <c r="F5" s="5" t="s">
        <v>3</v>
      </c>
      <c r="G5" s="6"/>
      <c r="O5" s="75"/>
      <c r="Q5" s="4" t="s">
        <v>254</v>
      </c>
      <c r="S5" s="70" t="s">
        <v>253</v>
      </c>
      <c r="T5" s="70"/>
      <c r="U5" s="70"/>
      <c r="V5" s="70"/>
      <c r="W5" s="70"/>
      <c r="X5" s="70"/>
      <c r="AA5" s="75"/>
    </row>
    <row r="6" spans="2:27" x14ac:dyDescent="0.4">
      <c r="B6" s="7"/>
      <c r="H6" s="6"/>
      <c r="I6" s="6"/>
      <c r="J6" s="6"/>
      <c r="K6" s="6"/>
      <c r="L6" s="6"/>
      <c r="M6" s="6"/>
      <c r="N6" s="6"/>
      <c r="S6" s="45"/>
      <c r="T6" s="45"/>
      <c r="U6" s="45"/>
      <c r="V6" s="45"/>
      <c r="W6" s="45"/>
      <c r="X6" s="45"/>
      <c r="Y6" s="45"/>
    </row>
    <row r="7" spans="2:27" s="3" customFormat="1" ht="17.25" customHeight="1" x14ac:dyDescent="0.4">
      <c r="B7" s="8"/>
      <c r="C7" s="2" t="s">
        <v>6</v>
      </c>
      <c r="D7" s="9"/>
      <c r="E7" s="9"/>
      <c r="H7" s="65" t="s">
        <v>7</v>
      </c>
      <c r="I7" s="66"/>
      <c r="J7" s="66"/>
      <c r="K7" s="66"/>
      <c r="L7" s="66"/>
      <c r="M7" s="67"/>
      <c r="O7" s="61" t="s">
        <v>4</v>
      </c>
      <c r="Q7" s="68" t="s">
        <v>0</v>
      </c>
      <c r="R7" s="12"/>
      <c r="S7" s="70" t="s">
        <v>5</v>
      </c>
      <c r="T7" s="70"/>
      <c r="U7" s="70"/>
      <c r="V7" s="70"/>
      <c r="W7" s="70"/>
      <c r="X7" s="70"/>
      <c r="AA7" s="61" t="s">
        <v>246</v>
      </c>
    </row>
    <row r="8" spans="2:27" s="3" customFormat="1" ht="33.75" customHeight="1" x14ac:dyDescent="0.4">
      <c r="B8" s="71" t="s">
        <v>8</v>
      </c>
      <c r="C8" s="72"/>
      <c r="D8" s="13" t="s">
        <v>9</v>
      </c>
      <c r="E8" s="14" t="s">
        <v>10</v>
      </c>
      <c r="F8" s="11" t="s">
        <v>11</v>
      </c>
      <c r="H8" s="15" t="s">
        <v>12</v>
      </c>
      <c r="I8" s="15" t="s">
        <v>13</v>
      </c>
      <c r="J8" s="16" t="s">
        <v>14</v>
      </c>
      <c r="K8" s="16" t="s">
        <v>15</v>
      </c>
      <c r="L8" s="17" t="s">
        <v>16</v>
      </c>
      <c r="M8" s="15" t="s">
        <v>17</v>
      </c>
      <c r="O8" s="62"/>
      <c r="Q8" s="69"/>
      <c r="R8" s="18"/>
      <c r="S8" s="17" t="s">
        <v>12</v>
      </c>
      <c r="T8" s="17" t="s">
        <v>13</v>
      </c>
      <c r="U8" s="17" t="s">
        <v>14</v>
      </c>
      <c r="V8" s="17" t="s">
        <v>15</v>
      </c>
      <c r="W8" s="17" t="s">
        <v>16</v>
      </c>
      <c r="X8" s="17" t="s">
        <v>17</v>
      </c>
      <c r="AA8" s="62"/>
    </row>
    <row r="9" spans="2:27" s="3" customFormat="1" ht="17.25" customHeight="1" x14ac:dyDescent="0.4">
      <c r="B9" s="10"/>
      <c r="C9" s="19"/>
      <c r="D9" s="59" t="s">
        <v>18</v>
      </c>
      <c r="E9" s="60"/>
      <c r="F9" s="5" t="s">
        <v>3</v>
      </c>
      <c r="O9" s="20">
        <f>SUM(O10:O117)</f>
        <v>111.54220413554407</v>
      </c>
      <c r="Q9" s="21">
        <f>SUM(Q10:Q117)</f>
        <v>23.216245227257392</v>
      </c>
      <c r="R9" s="22"/>
      <c r="S9" s="76">
        <f t="shared" ref="S9:X9" si="0">SUM(S10:S117)</f>
        <v>2.4998889008505114E-3</v>
      </c>
      <c r="T9" s="76">
        <f t="shared" si="0"/>
        <v>0.83834996714340959</v>
      </c>
      <c r="U9" s="76">
        <f t="shared" si="0"/>
        <v>2.3636622655658086E-2</v>
      </c>
      <c r="V9" s="76">
        <f t="shared" si="0"/>
        <v>1.9669923887111218E-3</v>
      </c>
      <c r="W9" s="76">
        <f t="shared" si="0"/>
        <v>5.1724345513111766E-2</v>
      </c>
      <c r="X9" s="76">
        <f t="shared" si="0"/>
        <v>0.14348909188796494</v>
      </c>
      <c r="AA9" s="23">
        <f t="shared" ref="AA9" si="1">SUM(AA10:AA117)</f>
        <v>111.54023714315537</v>
      </c>
    </row>
    <row r="10" spans="2:27" x14ac:dyDescent="0.4">
      <c r="B10" s="24" t="s">
        <v>19</v>
      </c>
      <c r="C10" s="25" t="s">
        <v>20</v>
      </c>
      <c r="D10" s="26">
        <v>5910700</v>
      </c>
      <c r="E10" s="27">
        <v>2632000</v>
      </c>
      <c r="F10" s="28">
        <f>E10/D10</f>
        <v>0.44529412759909992</v>
      </c>
      <c r="H10" s="47">
        <v>7.6133114521122712E-4</v>
      </c>
      <c r="I10" s="47">
        <v>3.4226064594718053E-2</v>
      </c>
      <c r="J10" s="47">
        <v>2.3347488453144298E-3</v>
      </c>
      <c r="K10" s="47">
        <v>2.5377704840374239E-4</v>
      </c>
      <c r="L10" s="47">
        <v>3.1468354002064055E-3</v>
      </c>
      <c r="M10" s="47">
        <v>5.9722198724347373E-3</v>
      </c>
      <c r="O10" s="46">
        <v>0</v>
      </c>
      <c r="Q10" s="29">
        <f t="shared" ref="Q10:Q24" si="2">$F10*O10</f>
        <v>0</v>
      </c>
      <c r="R10" s="30"/>
      <c r="S10" s="27">
        <f t="shared" ref="S10:S41" si="3">$O10*H10</f>
        <v>0</v>
      </c>
      <c r="T10" s="27">
        <f t="shared" ref="T10:T41" si="4">$O10*I10</f>
        <v>0</v>
      </c>
      <c r="U10" s="27">
        <f t="shared" ref="U10:U41" si="5">$O10*J10</f>
        <v>0</v>
      </c>
      <c r="V10" s="27">
        <f t="shared" ref="V10:V41" si="6">$O10*K10</f>
        <v>0</v>
      </c>
      <c r="W10" s="27">
        <f t="shared" ref="W10:W41" si="7">$O10*L10</f>
        <v>0</v>
      </c>
      <c r="X10" s="27">
        <f t="shared" ref="X10:X41" si="8">$O10*M10</f>
        <v>0</v>
      </c>
      <c r="Y10" s="73"/>
      <c r="Z10" s="74"/>
      <c r="AA10" s="31">
        <f t="shared" ref="AA10:AA41" si="9">O10-(Q10+SUM(S10:X10))</f>
        <v>0</v>
      </c>
    </row>
    <row r="11" spans="2:27" x14ac:dyDescent="0.4">
      <c r="B11" s="24" t="s">
        <v>21</v>
      </c>
      <c r="C11" s="25" t="s">
        <v>22</v>
      </c>
      <c r="D11" s="26">
        <v>366000</v>
      </c>
      <c r="E11" s="27">
        <v>113900</v>
      </c>
      <c r="F11" s="28">
        <f t="shared" ref="F11:F70" si="10">E11/D11</f>
        <v>0.31120218579234971</v>
      </c>
      <c r="H11" s="48">
        <v>0</v>
      </c>
      <c r="I11" s="48">
        <v>2.1038251366120218E-2</v>
      </c>
      <c r="J11" s="48">
        <v>0</v>
      </c>
      <c r="K11" s="48">
        <v>0</v>
      </c>
      <c r="L11" s="48">
        <v>1.366120218579235E-3</v>
      </c>
      <c r="M11" s="48">
        <v>1.366120218579235E-3</v>
      </c>
      <c r="O11" s="31">
        <v>0</v>
      </c>
      <c r="Q11" s="27">
        <f t="shared" si="2"/>
        <v>0</v>
      </c>
      <c r="R11" s="30"/>
      <c r="S11" s="27">
        <f t="shared" si="3"/>
        <v>0</v>
      </c>
      <c r="T11" s="27">
        <f t="shared" si="4"/>
        <v>0</v>
      </c>
      <c r="U11" s="27">
        <f t="shared" si="5"/>
        <v>0</v>
      </c>
      <c r="V11" s="27">
        <f t="shared" si="6"/>
        <v>0</v>
      </c>
      <c r="W11" s="27">
        <f t="shared" si="7"/>
        <v>0</v>
      </c>
      <c r="X11" s="27">
        <f t="shared" si="8"/>
        <v>0</v>
      </c>
      <c r="AA11" s="31">
        <f t="shared" si="9"/>
        <v>0</v>
      </c>
    </row>
    <row r="12" spans="2:27" x14ac:dyDescent="0.4">
      <c r="B12" s="24" t="s">
        <v>23</v>
      </c>
      <c r="C12" s="25" t="s">
        <v>24</v>
      </c>
      <c r="D12" s="26">
        <v>0</v>
      </c>
      <c r="E12" s="27">
        <v>0</v>
      </c>
      <c r="F12" s="28">
        <v>0</v>
      </c>
      <c r="H12" s="48">
        <v>0</v>
      </c>
      <c r="I12" s="48">
        <v>0</v>
      </c>
      <c r="J12" s="48">
        <v>0</v>
      </c>
      <c r="K12" s="48">
        <v>0</v>
      </c>
      <c r="L12" s="48">
        <v>0</v>
      </c>
      <c r="M12" s="48">
        <v>0</v>
      </c>
      <c r="O12" s="31">
        <v>0</v>
      </c>
      <c r="Q12" s="27">
        <f t="shared" si="2"/>
        <v>0</v>
      </c>
      <c r="R12" s="30"/>
      <c r="S12" s="27">
        <f t="shared" si="3"/>
        <v>0</v>
      </c>
      <c r="T12" s="27">
        <f t="shared" si="4"/>
        <v>0</v>
      </c>
      <c r="U12" s="27">
        <f t="shared" si="5"/>
        <v>0</v>
      </c>
      <c r="V12" s="27">
        <f t="shared" si="6"/>
        <v>0</v>
      </c>
      <c r="W12" s="27">
        <f t="shared" si="7"/>
        <v>0</v>
      </c>
      <c r="X12" s="27">
        <f t="shared" si="8"/>
        <v>0</v>
      </c>
      <c r="AA12" s="31">
        <f t="shared" si="9"/>
        <v>0</v>
      </c>
    </row>
    <row r="13" spans="2:27" x14ac:dyDescent="0.4">
      <c r="B13" s="24" t="s">
        <v>25</v>
      </c>
      <c r="C13" s="25" t="s">
        <v>26</v>
      </c>
      <c r="D13" s="26">
        <v>367300</v>
      </c>
      <c r="E13" s="27">
        <v>176700</v>
      </c>
      <c r="F13" s="28">
        <f t="shared" si="10"/>
        <v>0.48107813776204739</v>
      </c>
      <c r="H13" s="48">
        <v>0</v>
      </c>
      <c r="I13" s="48">
        <v>3.8115981486523277E-3</v>
      </c>
      <c r="J13" s="48">
        <v>6.534168254832563E-3</v>
      </c>
      <c r="K13" s="48">
        <v>0</v>
      </c>
      <c r="L13" s="48">
        <v>8.1677103185407026E-4</v>
      </c>
      <c r="M13" s="48">
        <v>7.0786822760686091E-3</v>
      </c>
      <c r="O13" s="31">
        <v>0</v>
      </c>
      <c r="Q13" s="27">
        <f t="shared" si="2"/>
        <v>0</v>
      </c>
      <c r="R13" s="30"/>
      <c r="S13" s="27">
        <f t="shared" si="3"/>
        <v>0</v>
      </c>
      <c r="T13" s="27">
        <f t="shared" si="4"/>
        <v>0</v>
      </c>
      <c r="U13" s="27">
        <f t="shared" si="5"/>
        <v>0</v>
      </c>
      <c r="V13" s="27">
        <f t="shared" si="6"/>
        <v>0</v>
      </c>
      <c r="W13" s="27">
        <f t="shared" si="7"/>
        <v>0</v>
      </c>
      <c r="X13" s="27">
        <f t="shared" si="8"/>
        <v>0</v>
      </c>
      <c r="AA13" s="31">
        <f t="shared" si="9"/>
        <v>0</v>
      </c>
    </row>
    <row r="14" spans="2:27" x14ac:dyDescent="0.4">
      <c r="B14" s="24" t="s">
        <v>27</v>
      </c>
      <c r="C14" s="25" t="s">
        <v>28</v>
      </c>
      <c r="D14" s="26">
        <v>656400</v>
      </c>
      <c r="E14" s="27">
        <v>314300</v>
      </c>
      <c r="F14" s="28">
        <f t="shared" si="10"/>
        <v>0.47882388787324803</v>
      </c>
      <c r="H14" s="48">
        <v>0</v>
      </c>
      <c r="I14" s="48">
        <v>1.8738574040219377E-2</v>
      </c>
      <c r="J14" s="48">
        <v>3.0469226081657528E-4</v>
      </c>
      <c r="K14" s="48">
        <v>7.6173065204143816E-4</v>
      </c>
      <c r="L14" s="48">
        <v>1.9804996953077391E-3</v>
      </c>
      <c r="M14" s="48">
        <v>7.4649603900060939E-3</v>
      </c>
      <c r="O14" s="31">
        <v>0</v>
      </c>
      <c r="Q14" s="27">
        <f t="shared" si="2"/>
        <v>0</v>
      </c>
      <c r="R14" s="30"/>
      <c r="S14" s="27">
        <f t="shared" si="3"/>
        <v>0</v>
      </c>
      <c r="T14" s="27">
        <f t="shared" si="4"/>
        <v>0</v>
      </c>
      <c r="U14" s="27">
        <f t="shared" si="5"/>
        <v>0</v>
      </c>
      <c r="V14" s="27">
        <f t="shared" si="6"/>
        <v>0</v>
      </c>
      <c r="W14" s="27">
        <f t="shared" si="7"/>
        <v>0</v>
      </c>
      <c r="X14" s="27">
        <f t="shared" si="8"/>
        <v>0</v>
      </c>
      <c r="AA14" s="31">
        <f t="shared" si="9"/>
        <v>0</v>
      </c>
    </row>
    <row r="15" spans="2:27" x14ac:dyDescent="0.4">
      <c r="B15" s="24" t="s">
        <v>29</v>
      </c>
      <c r="C15" s="25" t="s">
        <v>30</v>
      </c>
      <c r="D15" s="26">
        <v>200</v>
      </c>
      <c r="E15" s="27">
        <v>200</v>
      </c>
      <c r="F15" s="28">
        <f t="shared" si="10"/>
        <v>1</v>
      </c>
      <c r="H15" s="48">
        <v>0</v>
      </c>
      <c r="I15" s="48">
        <v>0</v>
      </c>
      <c r="J15" s="48">
        <v>0</v>
      </c>
      <c r="K15" s="48">
        <v>0</v>
      </c>
      <c r="L15" s="48">
        <v>0</v>
      </c>
      <c r="M15" s="48">
        <v>0</v>
      </c>
      <c r="O15" s="31">
        <v>0</v>
      </c>
      <c r="Q15" s="27">
        <f t="shared" si="2"/>
        <v>0</v>
      </c>
      <c r="R15" s="30"/>
      <c r="S15" s="27">
        <f t="shared" si="3"/>
        <v>0</v>
      </c>
      <c r="T15" s="27">
        <f t="shared" si="4"/>
        <v>0</v>
      </c>
      <c r="U15" s="27">
        <f t="shared" si="5"/>
        <v>0</v>
      </c>
      <c r="V15" s="27">
        <f t="shared" si="6"/>
        <v>0</v>
      </c>
      <c r="W15" s="27">
        <f t="shared" si="7"/>
        <v>0</v>
      </c>
      <c r="X15" s="27">
        <f t="shared" si="8"/>
        <v>0</v>
      </c>
      <c r="AA15" s="31">
        <f t="shared" si="9"/>
        <v>0</v>
      </c>
    </row>
    <row r="16" spans="2:27" x14ac:dyDescent="0.4">
      <c r="B16" s="54" t="s">
        <v>31</v>
      </c>
      <c r="C16" s="55" t="s">
        <v>32</v>
      </c>
      <c r="D16" s="56">
        <v>-4900</v>
      </c>
      <c r="E16" s="31">
        <v>200</v>
      </c>
      <c r="F16" s="57">
        <f>E125</f>
        <v>2.0156869359871807E-2</v>
      </c>
      <c r="G16" s="33" t="s">
        <v>247</v>
      </c>
      <c r="H16" s="48">
        <v>0</v>
      </c>
      <c r="I16" s="48">
        <v>0</v>
      </c>
      <c r="J16" s="48">
        <v>0</v>
      </c>
      <c r="K16" s="48">
        <v>0</v>
      </c>
      <c r="L16" s="48">
        <v>0</v>
      </c>
      <c r="M16" s="48">
        <v>0</v>
      </c>
      <c r="O16" s="31">
        <v>0</v>
      </c>
      <c r="Q16" s="32">
        <f t="shared" si="2"/>
        <v>0</v>
      </c>
      <c r="R16" s="34"/>
      <c r="S16" s="27">
        <f t="shared" si="3"/>
        <v>0</v>
      </c>
      <c r="T16" s="27">
        <f t="shared" si="4"/>
        <v>0</v>
      </c>
      <c r="U16" s="27">
        <f t="shared" si="5"/>
        <v>0</v>
      </c>
      <c r="V16" s="27">
        <f t="shared" si="6"/>
        <v>0</v>
      </c>
      <c r="W16" s="27">
        <f t="shared" si="7"/>
        <v>0</v>
      </c>
      <c r="X16" s="27">
        <f t="shared" si="8"/>
        <v>0</v>
      </c>
      <c r="AA16" s="31">
        <f t="shared" si="9"/>
        <v>0</v>
      </c>
    </row>
    <row r="17" spans="2:27" x14ac:dyDescent="0.4">
      <c r="B17" s="51" t="s">
        <v>33</v>
      </c>
      <c r="C17" s="52" t="s">
        <v>34</v>
      </c>
      <c r="D17" s="26">
        <v>38133200</v>
      </c>
      <c r="E17" s="27">
        <v>14920400</v>
      </c>
      <c r="F17" s="50">
        <f t="shared" si="10"/>
        <v>0.39127059884824772</v>
      </c>
      <c r="G17" s="2" t="s">
        <v>248</v>
      </c>
      <c r="H17" s="48">
        <v>1.8094468861779237E-4</v>
      </c>
      <c r="I17" s="48">
        <v>2.010583953090745E-2</v>
      </c>
      <c r="J17" s="48">
        <v>2.8846254707184292E-4</v>
      </c>
      <c r="K17" s="48">
        <v>3.9335801873433121E-5</v>
      </c>
      <c r="L17" s="48">
        <v>1.2928366882401687E-3</v>
      </c>
      <c r="M17" s="48">
        <v>4.7229186116035373E-3</v>
      </c>
      <c r="O17" s="31">
        <v>4.0975134185782522</v>
      </c>
      <c r="Q17" s="32">
        <f t="shared" si="2"/>
        <v>1.6032365290758435</v>
      </c>
      <c r="R17" s="34"/>
      <c r="S17" s="27">
        <f t="shared" si="3"/>
        <v>7.4142328963186781E-4</v>
      </c>
      <c r="T17" s="27">
        <f t="shared" si="4"/>
        <v>8.2383947269674351E-2</v>
      </c>
      <c r="U17" s="27">
        <f t="shared" si="5"/>
        <v>1.1819791573841371E-3</v>
      </c>
      <c r="V17" s="27">
        <f t="shared" si="6"/>
        <v>1.6117897600692778E-4</v>
      </c>
      <c r="W17" s="27">
        <f t="shared" si="7"/>
        <v>5.2974156780943599E-3</v>
      </c>
      <c r="X17" s="27">
        <f t="shared" si="8"/>
        <v>1.9352222385898465E-2</v>
      </c>
      <c r="AA17" s="31">
        <f t="shared" si="9"/>
        <v>2.3851587227457189</v>
      </c>
    </row>
    <row r="18" spans="2:27" x14ac:dyDescent="0.4">
      <c r="B18" s="51" t="s">
        <v>35</v>
      </c>
      <c r="C18" s="52" t="s">
        <v>36</v>
      </c>
      <c r="D18" s="26">
        <v>7376700</v>
      </c>
      <c r="E18" s="27">
        <v>2655700</v>
      </c>
      <c r="F18" s="50">
        <f t="shared" si="10"/>
        <v>0.36001192945354971</v>
      </c>
      <c r="G18" s="2" t="s">
        <v>249</v>
      </c>
      <c r="H18" s="48">
        <v>4.7446690254449822E-4</v>
      </c>
      <c r="I18" s="48">
        <v>3.5964591212872966E-2</v>
      </c>
      <c r="J18" s="48">
        <v>3.7957352203559858E-4</v>
      </c>
      <c r="K18" s="48">
        <v>1.3556197215557092E-5</v>
      </c>
      <c r="L18" s="48">
        <v>2.3858907099380483E-3</v>
      </c>
      <c r="M18" s="48">
        <v>4.4871012783493976E-3</v>
      </c>
      <c r="O18" s="31">
        <v>0</v>
      </c>
      <c r="Q18" s="32">
        <f t="shared" si="2"/>
        <v>0</v>
      </c>
      <c r="R18" s="34"/>
      <c r="S18" s="27">
        <f t="shared" si="3"/>
        <v>0</v>
      </c>
      <c r="T18" s="27">
        <f t="shared" si="4"/>
        <v>0</v>
      </c>
      <c r="U18" s="27">
        <f t="shared" si="5"/>
        <v>0</v>
      </c>
      <c r="V18" s="27">
        <f t="shared" si="6"/>
        <v>0</v>
      </c>
      <c r="W18" s="27">
        <f t="shared" si="7"/>
        <v>0</v>
      </c>
      <c r="X18" s="27">
        <f t="shared" si="8"/>
        <v>0</v>
      </c>
      <c r="AA18" s="31">
        <f t="shared" si="9"/>
        <v>0</v>
      </c>
    </row>
    <row r="19" spans="2:27" x14ac:dyDescent="0.4">
      <c r="B19" s="51" t="s">
        <v>37</v>
      </c>
      <c r="C19" s="52" t="s">
        <v>38</v>
      </c>
      <c r="D19" s="26">
        <v>750000</v>
      </c>
      <c r="E19" s="27">
        <v>491300</v>
      </c>
      <c r="F19" s="50">
        <f t="shared" si="10"/>
        <v>0.65506666666666669</v>
      </c>
      <c r="H19" s="48">
        <v>1.3333333333333334E-4</v>
      </c>
      <c r="I19" s="48">
        <v>3.6133333333333337E-2</v>
      </c>
      <c r="J19" s="48">
        <v>4.0000000000000001E-3</v>
      </c>
      <c r="K19" s="48">
        <v>0</v>
      </c>
      <c r="L19" s="48">
        <v>2.1333333333333334E-3</v>
      </c>
      <c r="M19" s="48">
        <v>6.1333333333333335E-3</v>
      </c>
      <c r="O19" s="31">
        <v>0</v>
      </c>
      <c r="Q19" s="32">
        <f t="shared" si="2"/>
        <v>0</v>
      </c>
      <c r="R19" s="34"/>
      <c r="S19" s="27">
        <f t="shared" si="3"/>
        <v>0</v>
      </c>
      <c r="T19" s="27">
        <f t="shared" si="4"/>
        <v>0</v>
      </c>
      <c r="U19" s="27">
        <f t="shared" si="5"/>
        <v>0</v>
      </c>
      <c r="V19" s="27">
        <f t="shared" si="6"/>
        <v>0</v>
      </c>
      <c r="W19" s="27">
        <f t="shared" si="7"/>
        <v>0</v>
      </c>
      <c r="X19" s="27">
        <f t="shared" si="8"/>
        <v>0</v>
      </c>
      <c r="AA19" s="31">
        <f t="shared" si="9"/>
        <v>0</v>
      </c>
    </row>
    <row r="20" spans="2:27" x14ac:dyDescent="0.4">
      <c r="B20" s="51" t="s">
        <v>39</v>
      </c>
      <c r="C20" s="52" t="s">
        <v>40</v>
      </c>
      <c r="D20" s="26">
        <v>3921500</v>
      </c>
      <c r="E20" s="27">
        <v>719500</v>
      </c>
      <c r="F20" s="50">
        <f t="shared" si="10"/>
        <v>0.18347571082493944</v>
      </c>
      <c r="H20" s="48">
        <v>2.8050490883590464E-4</v>
      </c>
      <c r="I20" s="48">
        <v>9.5626673466785665E-3</v>
      </c>
      <c r="J20" s="48">
        <v>2.8050490883590464E-4</v>
      </c>
      <c r="K20" s="48">
        <v>2.550044625780951E-5</v>
      </c>
      <c r="L20" s="48">
        <v>7.9051383399209485E-4</v>
      </c>
      <c r="M20" s="48">
        <v>3.1110544434527604E-3</v>
      </c>
      <c r="O20" s="31">
        <v>0</v>
      </c>
      <c r="Q20" s="32">
        <f t="shared" si="2"/>
        <v>0</v>
      </c>
      <c r="R20" s="34"/>
      <c r="S20" s="27">
        <f t="shared" si="3"/>
        <v>0</v>
      </c>
      <c r="T20" s="27">
        <f t="shared" si="4"/>
        <v>0</v>
      </c>
      <c r="U20" s="27">
        <f t="shared" si="5"/>
        <v>0</v>
      </c>
      <c r="V20" s="27">
        <f t="shared" si="6"/>
        <v>0</v>
      </c>
      <c r="W20" s="27">
        <f t="shared" si="7"/>
        <v>0</v>
      </c>
      <c r="X20" s="27">
        <f t="shared" si="8"/>
        <v>0</v>
      </c>
      <c r="AA20" s="31">
        <f t="shared" si="9"/>
        <v>0</v>
      </c>
    </row>
    <row r="21" spans="2:27" x14ac:dyDescent="0.4">
      <c r="B21" s="51" t="s">
        <v>41</v>
      </c>
      <c r="C21" s="52" t="s">
        <v>42</v>
      </c>
      <c r="D21" s="26">
        <v>193500</v>
      </c>
      <c r="E21" s="27">
        <v>108800</v>
      </c>
      <c r="F21" s="50">
        <f t="shared" si="10"/>
        <v>0.56227390180878556</v>
      </c>
      <c r="H21" s="48">
        <v>0</v>
      </c>
      <c r="I21" s="48">
        <v>5.6847545219638239E-3</v>
      </c>
      <c r="J21" s="48">
        <v>0</v>
      </c>
      <c r="K21" s="48">
        <v>0</v>
      </c>
      <c r="L21" s="48">
        <v>5.1679586563307489E-4</v>
      </c>
      <c r="M21" s="48">
        <v>6.2015503875968991E-3</v>
      </c>
      <c r="O21" s="31">
        <v>0</v>
      </c>
      <c r="Q21" s="32">
        <f t="shared" si="2"/>
        <v>0</v>
      </c>
      <c r="R21" s="34"/>
      <c r="S21" s="27">
        <f t="shared" si="3"/>
        <v>0</v>
      </c>
      <c r="T21" s="27">
        <f t="shared" si="4"/>
        <v>0</v>
      </c>
      <c r="U21" s="27">
        <f t="shared" si="5"/>
        <v>0</v>
      </c>
      <c r="V21" s="27">
        <f t="shared" si="6"/>
        <v>0</v>
      </c>
      <c r="W21" s="27">
        <f t="shared" si="7"/>
        <v>0</v>
      </c>
      <c r="X21" s="27">
        <f t="shared" si="8"/>
        <v>0</v>
      </c>
      <c r="AA21" s="31">
        <f t="shared" si="9"/>
        <v>0</v>
      </c>
    </row>
    <row r="22" spans="2:27" x14ac:dyDescent="0.4">
      <c r="B22" s="51" t="s">
        <v>43</v>
      </c>
      <c r="C22" s="52" t="s">
        <v>44</v>
      </c>
      <c r="D22" s="26">
        <v>8609600</v>
      </c>
      <c r="E22" s="27">
        <v>4642500</v>
      </c>
      <c r="F22" s="50">
        <f t="shared" si="10"/>
        <v>0.53922365731276711</v>
      </c>
      <c r="H22" s="48">
        <v>1.1614941460695038E-5</v>
      </c>
      <c r="I22" s="48">
        <v>2.3171808214086601E-2</v>
      </c>
      <c r="J22" s="48">
        <v>4.2975283404571638E-4</v>
      </c>
      <c r="K22" s="48">
        <v>5.8074707303475189E-5</v>
      </c>
      <c r="L22" s="48">
        <v>1.4170228582047945E-3</v>
      </c>
      <c r="M22" s="48">
        <v>4.1929938673109087E-3</v>
      </c>
      <c r="O22" s="31">
        <v>18.247479972093245</v>
      </c>
      <c r="Q22" s="32">
        <f t="shared" si="2"/>
        <v>9.8394728872935886</v>
      </c>
      <c r="R22" s="34"/>
      <c r="S22" s="27">
        <f t="shared" si="3"/>
        <v>2.1194341168106817E-4</v>
      </c>
      <c r="T22" s="27">
        <f t="shared" si="4"/>
        <v>0.42282710630373099</v>
      </c>
      <c r="U22" s="27">
        <f t="shared" si="5"/>
        <v>7.8419062321995209E-3</v>
      </c>
      <c r="V22" s="27">
        <f t="shared" si="6"/>
        <v>1.0597170584053408E-3</v>
      </c>
      <c r="W22" s="27">
        <f t="shared" si="7"/>
        <v>2.5857096225090314E-2</v>
      </c>
      <c r="X22" s="27">
        <f t="shared" si="8"/>
        <v>7.6511571616865615E-2</v>
      </c>
      <c r="AA22" s="31">
        <f t="shared" si="9"/>
        <v>7.8736977439516842</v>
      </c>
    </row>
    <row r="23" spans="2:27" x14ac:dyDescent="0.4">
      <c r="B23" s="51" t="s">
        <v>45</v>
      </c>
      <c r="C23" s="52" t="s">
        <v>46</v>
      </c>
      <c r="D23" s="26">
        <v>114000</v>
      </c>
      <c r="E23" s="27">
        <v>59900</v>
      </c>
      <c r="F23" s="50">
        <f t="shared" si="10"/>
        <v>0.52543859649122804</v>
      </c>
      <c r="H23" s="48">
        <v>0</v>
      </c>
      <c r="I23" s="48">
        <v>3.0701754385964911E-2</v>
      </c>
      <c r="J23" s="48">
        <v>8.7719298245614037E-4</v>
      </c>
      <c r="K23" s="48">
        <v>0</v>
      </c>
      <c r="L23" s="48">
        <v>1.7543859649122807E-3</v>
      </c>
      <c r="M23" s="48">
        <v>3.5087719298245615E-3</v>
      </c>
      <c r="O23" s="31">
        <v>0</v>
      </c>
      <c r="Q23" s="32">
        <f t="shared" si="2"/>
        <v>0</v>
      </c>
      <c r="R23" s="34"/>
      <c r="S23" s="27">
        <f t="shared" si="3"/>
        <v>0</v>
      </c>
      <c r="T23" s="27">
        <f t="shared" si="4"/>
        <v>0</v>
      </c>
      <c r="U23" s="27">
        <f t="shared" si="5"/>
        <v>0</v>
      </c>
      <c r="V23" s="27">
        <f t="shared" si="6"/>
        <v>0</v>
      </c>
      <c r="W23" s="27">
        <f t="shared" si="7"/>
        <v>0</v>
      </c>
      <c r="X23" s="27">
        <f t="shared" si="8"/>
        <v>0</v>
      </c>
      <c r="AA23" s="31">
        <f t="shared" si="9"/>
        <v>0</v>
      </c>
    </row>
    <row r="24" spans="2:27" x14ac:dyDescent="0.4">
      <c r="B24" s="51" t="s">
        <v>47</v>
      </c>
      <c r="C24" s="52" t="s">
        <v>48</v>
      </c>
      <c r="D24" s="26">
        <v>490500</v>
      </c>
      <c r="E24" s="27">
        <v>345000</v>
      </c>
      <c r="F24" s="50">
        <f t="shared" si="10"/>
        <v>0.70336391437308865</v>
      </c>
      <c r="H24" s="48">
        <v>0</v>
      </c>
      <c r="I24" s="48">
        <v>1.0397553516819572E-2</v>
      </c>
      <c r="J24" s="48">
        <v>2.0387359836901122E-4</v>
      </c>
      <c r="K24" s="48">
        <v>0</v>
      </c>
      <c r="L24" s="48">
        <v>6.116207951070336E-4</v>
      </c>
      <c r="M24" s="48">
        <v>1.2232415902140672E-3</v>
      </c>
      <c r="O24" s="31">
        <v>0</v>
      </c>
      <c r="Q24" s="32">
        <f t="shared" si="2"/>
        <v>0</v>
      </c>
      <c r="R24" s="34"/>
      <c r="S24" s="27">
        <f t="shared" si="3"/>
        <v>0</v>
      </c>
      <c r="T24" s="27">
        <f t="shared" si="4"/>
        <v>0</v>
      </c>
      <c r="U24" s="27">
        <f t="shared" si="5"/>
        <v>0</v>
      </c>
      <c r="V24" s="27">
        <f t="shared" si="6"/>
        <v>0</v>
      </c>
      <c r="W24" s="27">
        <f t="shared" si="7"/>
        <v>0</v>
      </c>
      <c r="X24" s="27">
        <f t="shared" si="8"/>
        <v>0</v>
      </c>
      <c r="AA24" s="31">
        <f t="shared" si="9"/>
        <v>0</v>
      </c>
    </row>
    <row r="25" spans="2:27" x14ac:dyDescent="0.4">
      <c r="B25" s="54" t="s">
        <v>49</v>
      </c>
      <c r="C25" s="55" t="s">
        <v>50</v>
      </c>
      <c r="D25" s="56">
        <v>16100.000000000002</v>
      </c>
      <c r="E25" s="31">
        <v>98800</v>
      </c>
      <c r="F25" s="57">
        <f>E126</f>
        <v>0.18724808308805607</v>
      </c>
      <c r="G25" s="33" t="s">
        <v>247</v>
      </c>
      <c r="H25" s="48">
        <v>7.0028011204481793E-4</v>
      </c>
      <c r="I25" s="48">
        <v>2.1708683473389355E-2</v>
      </c>
      <c r="J25" s="48">
        <v>7.0028011204481793E-4</v>
      </c>
      <c r="K25" s="48">
        <v>0</v>
      </c>
      <c r="L25" s="48">
        <v>2.1008403361344537E-3</v>
      </c>
      <c r="M25" s="48">
        <v>4.2016806722689074E-3</v>
      </c>
      <c r="O25" s="31">
        <v>0</v>
      </c>
      <c r="Q25" s="32">
        <v>0</v>
      </c>
      <c r="R25" s="34"/>
      <c r="S25" s="27">
        <f t="shared" si="3"/>
        <v>0</v>
      </c>
      <c r="T25" s="27">
        <f t="shared" si="4"/>
        <v>0</v>
      </c>
      <c r="U25" s="27">
        <f t="shared" si="5"/>
        <v>0</v>
      </c>
      <c r="V25" s="27">
        <f t="shared" si="6"/>
        <v>0</v>
      </c>
      <c r="W25" s="27">
        <f t="shared" si="7"/>
        <v>0</v>
      </c>
      <c r="X25" s="27">
        <f t="shared" si="8"/>
        <v>0</v>
      </c>
      <c r="AA25" s="31">
        <f t="shared" si="9"/>
        <v>0</v>
      </c>
    </row>
    <row r="26" spans="2:27" x14ac:dyDescent="0.4">
      <c r="B26" s="51" t="s">
        <v>51</v>
      </c>
      <c r="C26" s="52" t="s">
        <v>52</v>
      </c>
      <c r="D26" s="26">
        <v>622500</v>
      </c>
      <c r="E26" s="27">
        <v>262500</v>
      </c>
      <c r="F26" s="50">
        <f t="shared" si="10"/>
        <v>0.42168674698795183</v>
      </c>
      <c r="G26" s="2" t="s">
        <v>248</v>
      </c>
      <c r="H26" s="48">
        <v>1.1244979919678715E-3</v>
      </c>
      <c r="I26" s="48">
        <v>4.5140562248995986E-2</v>
      </c>
      <c r="J26" s="48">
        <v>3.2128514056224901E-3</v>
      </c>
      <c r="K26" s="48">
        <v>0</v>
      </c>
      <c r="L26" s="48">
        <v>3.3734939759036144E-3</v>
      </c>
      <c r="M26" s="48">
        <v>9.6385542168674707E-3</v>
      </c>
      <c r="O26" s="31">
        <v>0</v>
      </c>
      <c r="Q26" s="27">
        <f t="shared" ref="Q26:Q57" si="11">$F26*O26</f>
        <v>0</v>
      </c>
      <c r="R26" s="30"/>
      <c r="S26" s="27">
        <f t="shared" si="3"/>
        <v>0</v>
      </c>
      <c r="T26" s="27">
        <f t="shared" si="4"/>
        <v>0</v>
      </c>
      <c r="U26" s="27">
        <f t="shared" si="5"/>
        <v>0</v>
      </c>
      <c r="V26" s="27">
        <f t="shared" si="6"/>
        <v>0</v>
      </c>
      <c r="W26" s="27">
        <f t="shared" si="7"/>
        <v>0</v>
      </c>
      <c r="X26" s="27">
        <f t="shared" si="8"/>
        <v>0</v>
      </c>
      <c r="AA26" s="31">
        <f t="shared" si="9"/>
        <v>0</v>
      </c>
    </row>
    <row r="27" spans="2:27" x14ac:dyDescent="0.4">
      <c r="B27" s="51" t="s">
        <v>53</v>
      </c>
      <c r="C27" s="52" t="s">
        <v>54</v>
      </c>
      <c r="D27" s="26">
        <v>94200</v>
      </c>
      <c r="E27" s="27">
        <v>56500</v>
      </c>
      <c r="F27" s="50">
        <f t="shared" si="10"/>
        <v>0.5997876857749469</v>
      </c>
      <c r="G27" s="2" t="s">
        <v>249</v>
      </c>
      <c r="H27" s="48">
        <v>0</v>
      </c>
      <c r="I27" s="48">
        <v>1.4861995753715499E-2</v>
      </c>
      <c r="J27" s="48">
        <v>0</v>
      </c>
      <c r="K27" s="48">
        <v>0</v>
      </c>
      <c r="L27" s="48">
        <v>1.0615711252653928E-3</v>
      </c>
      <c r="M27" s="48">
        <v>5.3078556263269636E-3</v>
      </c>
      <c r="O27" s="31">
        <v>0</v>
      </c>
      <c r="Q27" s="27">
        <f t="shared" si="11"/>
        <v>0</v>
      </c>
      <c r="R27" s="30"/>
      <c r="S27" s="27">
        <f t="shared" si="3"/>
        <v>0</v>
      </c>
      <c r="T27" s="27">
        <f t="shared" si="4"/>
        <v>0</v>
      </c>
      <c r="U27" s="27">
        <f t="shared" si="5"/>
        <v>0</v>
      </c>
      <c r="V27" s="27">
        <f t="shared" si="6"/>
        <v>0</v>
      </c>
      <c r="W27" s="27">
        <f t="shared" si="7"/>
        <v>0</v>
      </c>
      <c r="X27" s="27">
        <f t="shared" si="8"/>
        <v>0</v>
      </c>
      <c r="AA27" s="31">
        <f t="shared" si="9"/>
        <v>0</v>
      </c>
    </row>
    <row r="28" spans="2:27" x14ac:dyDescent="0.4">
      <c r="B28" s="51" t="s">
        <v>55</v>
      </c>
      <c r="C28" s="52" t="s">
        <v>56</v>
      </c>
      <c r="D28" s="26">
        <v>15400</v>
      </c>
      <c r="E28" s="27">
        <v>8500</v>
      </c>
      <c r="F28" s="50">
        <f t="shared" si="10"/>
        <v>0.55194805194805197</v>
      </c>
      <c r="H28" s="48">
        <v>0</v>
      </c>
      <c r="I28" s="48">
        <v>1.2987012987012988E-2</v>
      </c>
      <c r="J28" s="48">
        <v>1.2987012987012988E-2</v>
      </c>
      <c r="K28" s="48">
        <v>0</v>
      </c>
      <c r="L28" s="48">
        <v>0</v>
      </c>
      <c r="M28" s="48">
        <v>6.4935064935064939E-3</v>
      </c>
      <c r="O28" s="31">
        <v>0</v>
      </c>
      <c r="Q28" s="27">
        <f t="shared" si="11"/>
        <v>0</v>
      </c>
      <c r="R28" s="30"/>
      <c r="S28" s="27">
        <f t="shared" si="3"/>
        <v>0</v>
      </c>
      <c r="T28" s="27">
        <f t="shared" si="4"/>
        <v>0</v>
      </c>
      <c r="U28" s="27">
        <f t="shared" si="5"/>
        <v>0</v>
      </c>
      <c r="V28" s="27">
        <f t="shared" si="6"/>
        <v>0</v>
      </c>
      <c r="W28" s="27">
        <f t="shared" si="7"/>
        <v>0</v>
      </c>
      <c r="X28" s="27">
        <f t="shared" si="8"/>
        <v>0</v>
      </c>
      <c r="AA28" s="31">
        <f t="shared" si="9"/>
        <v>0</v>
      </c>
    </row>
    <row r="29" spans="2:27" x14ac:dyDescent="0.4">
      <c r="B29" s="51" t="s">
        <v>57</v>
      </c>
      <c r="C29" s="52" t="s">
        <v>58</v>
      </c>
      <c r="D29" s="26">
        <v>28100</v>
      </c>
      <c r="E29" s="27">
        <v>16900</v>
      </c>
      <c r="F29" s="50">
        <f t="shared" si="10"/>
        <v>0.60142348754448394</v>
      </c>
      <c r="H29" s="48">
        <v>0</v>
      </c>
      <c r="I29" s="48">
        <v>7.1174377224199285E-3</v>
      </c>
      <c r="J29" s="48">
        <v>0</v>
      </c>
      <c r="K29" s="48">
        <v>0</v>
      </c>
      <c r="L29" s="48">
        <v>0</v>
      </c>
      <c r="M29" s="48">
        <v>3.5587188612099642E-3</v>
      </c>
      <c r="O29" s="31">
        <v>0</v>
      </c>
      <c r="Q29" s="27">
        <f t="shared" si="11"/>
        <v>0</v>
      </c>
      <c r="R29" s="30"/>
      <c r="S29" s="27">
        <f t="shared" si="3"/>
        <v>0</v>
      </c>
      <c r="T29" s="27">
        <f t="shared" si="4"/>
        <v>0</v>
      </c>
      <c r="U29" s="27">
        <f t="shared" si="5"/>
        <v>0</v>
      </c>
      <c r="V29" s="27">
        <f t="shared" si="6"/>
        <v>0</v>
      </c>
      <c r="W29" s="27">
        <f t="shared" si="7"/>
        <v>0</v>
      </c>
      <c r="X29" s="27">
        <f t="shared" si="8"/>
        <v>0</v>
      </c>
      <c r="AA29" s="31">
        <f t="shared" si="9"/>
        <v>0</v>
      </c>
    </row>
    <row r="30" spans="2:27" x14ac:dyDescent="0.4">
      <c r="B30" s="51" t="s">
        <v>59</v>
      </c>
      <c r="C30" s="52" t="s">
        <v>60</v>
      </c>
      <c r="D30" s="26">
        <v>0</v>
      </c>
      <c r="E30" s="27">
        <v>0</v>
      </c>
      <c r="F30" s="50">
        <v>0</v>
      </c>
      <c r="H30" s="48">
        <v>0</v>
      </c>
      <c r="I30" s="48">
        <v>0</v>
      </c>
      <c r="J30" s="48">
        <v>0</v>
      </c>
      <c r="K30" s="48">
        <v>0</v>
      </c>
      <c r="L30" s="48">
        <v>0</v>
      </c>
      <c r="M30" s="48">
        <v>0</v>
      </c>
      <c r="O30" s="31">
        <v>0</v>
      </c>
      <c r="Q30" s="27">
        <f t="shared" si="11"/>
        <v>0</v>
      </c>
      <c r="R30" s="30"/>
      <c r="S30" s="27">
        <f t="shared" si="3"/>
        <v>0</v>
      </c>
      <c r="T30" s="27">
        <f t="shared" si="4"/>
        <v>0</v>
      </c>
      <c r="U30" s="27">
        <f t="shared" si="5"/>
        <v>0</v>
      </c>
      <c r="V30" s="27">
        <f t="shared" si="6"/>
        <v>0</v>
      </c>
      <c r="W30" s="27">
        <f t="shared" si="7"/>
        <v>0</v>
      </c>
      <c r="X30" s="27">
        <f t="shared" si="8"/>
        <v>0</v>
      </c>
      <c r="AA30" s="31">
        <f t="shared" si="9"/>
        <v>0</v>
      </c>
    </row>
    <row r="31" spans="2:27" x14ac:dyDescent="0.4">
      <c r="B31" s="51" t="s">
        <v>61</v>
      </c>
      <c r="C31" s="53" t="s">
        <v>62</v>
      </c>
      <c r="D31" s="26">
        <v>300</v>
      </c>
      <c r="E31" s="27">
        <v>200</v>
      </c>
      <c r="F31" s="50">
        <f t="shared" si="10"/>
        <v>0.66666666666666663</v>
      </c>
      <c r="H31" s="48">
        <v>0</v>
      </c>
      <c r="I31" s="48">
        <v>0</v>
      </c>
      <c r="J31" s="48">
        <v>0</v>
      </c>
      <c r="K31" s="48">
        <v>0</v>
      </c>
      <c r="L31" s="48">
        <v>0</v>
      </c>
      <c r="M31" s="48">
        <v>0</v>
      </c>
      <c r="O31" s="31">
        <v>0</v>
      </c>
      <c r="Q31" s="27">
        <f t="shared" si="11"/>
        <v>0</v>
      </c>
      <c r="R31" s="30"/>
      <c r="S31" s="27">
        <f t="shared" si="3"/>
        <v>0</v>
      </c>
      <c r="T31" s="27">
        <f t="shared" si="4"/>
        <v>0</v>
      </c>
      <c r="U31" s="27">
        <f t="shared" si="5"/>
        <v>0</v>
      </c>
      <c r="V31" s="27">
        <f t="shared" si="6"/>
        <v>0</v>
      </c>
      <c r="W31" s="27">
        <f t="shared" si="7"/>
        <v>0</v>
      </c>
      <c r="X31" s="27">
        <f t="shared" si="8"/>
        <v>0</v>
      </c>
      <c r="AA31" s="31">
        <f t="shared" si="9"/>
        <v>0</v>
      </c>
    </row>
    <row r="32" spans="2:27" x14ac:dyDescent="0.4">
      <c r="B32" s="51" t="s">
        <v>63</v>
      </c>
      <c r="C32" s="52" t="s">
        <v>64</v>
      </c>
      <c r="D32" s="26">
        <v>0</v>
      </c>
      <c r="E32" s="27">
        <v>0</v>
      </c>
      <c r="F32" s="50">
        <v>0</v>
      </c>
      <c r="H32" s="48">
        <v>0</v>
      </c>
      <c r="I32" s="48">
        <v>0</v>
      </c>
      <c r="J32" s="48">
        <v>0</v>
      </c>
      <c r="K32" s="48">
        <v>0</v>
      </c>
      <c r="L32" s="48">
        <v>0</v>
      </c>
      <c r="M32" s="48">
        <v>0</v>
      </c>
      <c r="O32" s="31">
        <v>0</v>
      </c>
      <c r="Q32" s="27">
        <f t="shared" si="11"/>
        <v>0</v>
      </c>
      <c r="R32" s="30"/>
      <c r="S32" s="27">
        <f t="shared" si="3"/>
        <v>0</v>
      </c>
      <c r="T32" s="27">
        <f t="shared" si="4"/>
        <v>0</v>
      </c>
      <c r="U32" s="27">
        <f t="shared" si="5"/>
        <v>0</v>
      </c>
      <c r="V32" s="27">
        <f t="shared" si="6"/>
        <v>0</v>
      </c>
      <c r="W32" s="27">
        <f t="shared" si="7"/>
        <v>0</v>
      </c>
      <c r="X32" s="27">
        <f t="shared" si="8"/>
        <v>0</v>
      </c>
      <c r="AA32" s="31">
        <f t="shared" si="9"/>
        <v>0</v>
      </c>
    </row>
    <row r="33" spans="2:27" x14ac:dyDescent="0.4">
      <c r="B33" s="51" t="s">
        <v>65</v>
      </c>
      <c r="C33" s="52" t="s">
        <v>66</v>
      </c>
      <c r="D33" s="26">
        <v>0</v>
      </c>
      <c r="E33" s="27">
        <v>0</v>
      </c>
      <c r="F33" s="50">
        <v>0</v>
      </c>
      <c r="H33" s="48">
        <v>0</v>
      </c>
      <c r="I33" s="48">
        <v>0</v>
      </c>
      <c r="J33" s="48">
        <v>0</v>
      </c>
      <c r="K33" s="48">
        <v>0</v>
      </c>
      <c r="L33" s="48">
        <v>0</v>
      </c>
      <c r="M33" s="48">
        <v>0</v>
      </c>
      <c r="O33" s="31">
        <v>0</v>
      </c>
      <c r="Q33" s="27">
        <f t="shared" si="11"/>
        <v>0</v>
      </c>
      <c r="R33" s="30"/>
      <c r="S33" s="27">
        <f t="shared" si="3"/>
        <v>0</v>
      </c>
      <c r="T33" s="27">
        <f t="shared" si="4"/>
        <v>0</v>
      </c>
      <c r="U33" s="27">
        <f t="shared" si="5"/>
        <v>0</v>
      </c>
      <c r="V33" s="27">
        <f t="shared" si="6"/>
        <v>0</v>
      </c>
      <c r="W33" s="27">
        <f t="shared" si="7"/>
        <v>0</v>
      </c>
      <c r="X33" s="27">
        <f t="shared" si="8"/>
        <v>0</v>
      </c>
      <c r="AA33" s="31">
        <f t="shared" si="9"/>
        <v>0</v>
      </c>
    </row>
    <row r="34" spans="2:27" x14ac:dyDescent="0.4">
      <c r="B34" s="51" t="s">
        <v>67</v>
      </c>
      <c r="C34" s="52" t="s">
        <v>68</v>
      </c>
      <c r="D34" s="26">
        <v>2129100</v>
      </c>
      <c r="E34" s="27">
        <v>1188700</v>
      </c>
      <c r="F34" s="50">
        <f t="shared" si="10"/>
        <v>0.55831102343713301</v>
      </c>
      <c r="H34" s="48">
        <v>2.3484101263444648E-4</v>
      </c>
      <c r="I34" s="48">
        <v>1.3057160302475224E-2</v>
      </c>
      <c r="J34" s="48">
        <v>1.8787281010755719E-4</v>
      </c>
      <c r="K34" s="48">
        <v>0</v>
      </c>
      <c r="L34" s="48">
        <v>9.3936405053778591E-4</v>
      </c>
      <c r="M34" s="48">
        <v>1.3620778732797896E-3</v>
      </c>
      <c r="O34" s="31">
        <v>0</v>
      </c>
      <c r="Q34" s="27">
        <f t="shared" si="11"/>
        <v>0</v>
      </c>
      <c r="R34" s="30"/>
      <c r="S34" s="27">
        <f t="shared" si="3"/>
        <v>0</v>
      </c>
      <c r="T34" s="27">
        <f t="shared" si="4"/>
        <v>0</v>
      </c>
      <c r="U34" s="27">
        <f t="shared" si="5"/>
        <v>0</v>
      </c>
      <c r="V34" s="27">
        <f t="shared" si="6"/>
        <v>0</v>
      </c>
      <c r="W34" s="27">
        <f t="shared" si="7"/>
        <v>0</v>
      </c>
      <c r="X34" s="27">
        <f t="shared" si="8"/>
        <v>0</v>
      </c>
      <c r="AA34" s="31">
        <f t="shared" si="9"/>
        <v>0</v>
      </c>
    </row>
    <row r="35" spans="2:27" x14ac:dyDescent="0.4">
      <c r="B35" s="51" t="s">
        <v>69</v>
      </c>
      <c r="C35" s="52" t="s">
        <v>70</v>
      </c>
      <c r="D35" s="26">
        <v>4677800</v>
      </c>
      <c r="E35" s="27">
        <v>2926899.9999999995</v>
      </c>
      <c r="F35" s="50">
        <f t="shared" si="10"/>
        <v>0.62570011543888138</v>
      </c>
      <c r="H35" s="48">
        <v>1.2826542391722605E-4</v>
      </c>
      <c r="I35" s="48">
        <v>7.8241908589507889E-3</v>
      </c>
      <c r="J35" s="48">
        <v>2.565308478344521E-4</v>
      </c>
      <c r="K35" s="48">
        <v>0</v>
      </c>
      <c r="L35" s="48">
        <v>5.130616956689042E-4</v>
      </c>
      <c r="M35" s="48">
        <v>1.5819402283124547E-3</v>
      </c>
      <c r="O35" s="31">
        <v>6.2293445679893651</v>
      </c>
      <c r="Q35" s="27">
        <f t="shared" si="11"/>
        <v>3.8977016152995145</v>
      </c>
      <c r="R35" s="30"/>
      <c r="S35" s="27">
        <f t="shared" si="3"/>
        <v>7.9900952173962529E-4</v>
      </c>
      <c r="T35" s="27">
        <f t="shared" si="4"/>
        <v>4.8739580826117145E-2</v>
      </c>
      <c r="U35" s="27">
        <f t="shared" si="5"/>
        <v>1.5980190434792506E-3</v>
      </c>
      <c r="V35" s="27">
        <f t="shared" si="6"/>
        <v>0</v>
      </c>
      <c r="W35" s="27">
        <f t="shared" si="7"/>
        <v>3.1960380869585012E-3</v>
      </c>
      <c r="X35" s="27">
        <f t="shared" si="8"/>
        <v>9.8544507681220458E-3</v>
      </c>
      <c r="AA35" s="31">
        <f t="shared" si="9"/>
        <v>2.2674558544434338</v>
      </c>
    </row>
    <row r="36" spans="2:27" x14ac:dyDescent="0.4">
      <c r="B36" s="51" t="s">
        <v>71</v>
      </c>
      <c r="C36" s="52" t="s">
        <v>72</v>
      </c>
      <c r="D36" s="26">
        <v>6122900</v>
      </c>
      <c r="E36" s="27">
        <v>1973699.9999999998</v>
      </c>
      <c r="F36" s="50">
        <f t="shared" si="10"/>
        <v>0.32234725375230688</v>
      </c>
      <c r="H36" s="48">
        <v>4.9635181416588078E-4</v>
      </c>
      <c r="I36" s="48">
        <v>6.8331099750169591E-3</v>
      </c>
      <c r="J36" s="48">
        <v>5.2447841696861399E-3</v>
      </c>
      <c r="K36" s="48">
        <v>0</v>
      </c>
      <c r="L36" s="48">
        <v>1.3732400191922701E-3</v>
      </c>
      <c r="M36" s="48">
        <v>3.5406429410499494E-3</v>
      </c>
      <c r="O36" s="31">
        <v>0.85504969714683732</v>
      </c>
      <c r="Q36" s="27">
        <f t="shared" si="11"/>
        <v>0.27562292169702474</v>
      </c>
      <c r="R36" s="30"/>
      <c r="S36" s="27">
        <f t="shared" si="3"/>
        <v>4.2440546838081963E-4</v>
      </c>
      <c r="T36" s="27">
        <f t="shared" si="4"/>
        <v>5.8426486147092841E-3</v>
      </c>
      <c r="U36" s="27">
        <f t="shared" si="5"/>
        <v>4.4845511158906606E-3</v>
      </c>
      <c r="V36" s="27">
        <f t="shared" si="6"/>
        <v>0</v>
      </c>
      <c r="W36" s="27">
        <f t="shared" si="7"/>
        <v>1.1741884625202676E-3</v>
      </c>
      <c r="X36" s="27">
        <f t="shared" si="8"/>
        <v>3.0274256744498465E-3</v>
      </c>
      <c r="AA36" s="31">
        <f t="shared" si="9"/>
        <v>0.56447355611386163</v>
      </c>
    </row>
    <row r="37" spans="2:27" x14ac:dyDescent="0.4">
      <c r="B37" s="54" t="s">
        <v>73</v>
      </c>
      <c r="C37" s="55" t="s">
        <v>74</v>
      </c>
      <c r="D37" s="56">
        <v>200</v>
      </c>
      <c r="E37" s="31">
        <v>799.99999999999989</v>
      </c>
      <c r="F37" s="57">
        <f>E127</f>
        <v>2.3379844961240313E-2</v>
      </c>
      <c r="G37" s="33" t="s">
        <v>247</v>
      </c>
      <c r="H37" s="48">
        <v>0</v>
      </c>
      <c r="I37" s="48">
        <v>0</v>
      </c>
      <c r="J37" s="48">
        <v>0</v>
      </c>
      <c r="K37" s="48">
        <v>0</v>
      </c>
      <c r="L37" s="48">
        <v>0</v>
      </c>
      <c r="M37" s="48">
        <v>0</v>
      </c>
      <c r="O37" s="31">
        <v>0</v>
      </c>
      <c r="Q37" s="27">
        <f t="shared" si="11"/>
        <v>0</v>
      </c>
      <c r="R37" s="30"/>
      <c r="S37" s="27">
        <f t="shared" si="3"/>
        <v>0</v>
      </c>
      <c r="T37" s="27">
        <f t="shared" si="4"/>
        <v>0</v>
      </c>
      <c r="U37" s="27">
        <f t="shared" si="5"/>
        <v>0</v>
      </c>
      <c r="V37" s="27">
        <f t="shared" si="6"/>
        <v>0</v>
      </c>
      <c r="W37" s="27">
        <f t="shared" si="7"/>
        <v>0</v>
      </c>
      <c r="X37" s="27">
        <f t="shared" si="8"/>
        <v>0</v>
      </c>
      <c r="AA37" s="31">
        <f t="shared" si="9"/>
        <v>0</v>
      </c>
    </row>
    <row r="38" spans="2:27" x14ac:dyDescent="0.4">
      <c r="B38" s="51" t="s">
        <v>75</v>
      </c>
      <c r="C38" s="52" t="s">
        <v>76</v>
      </c>
      <c r="D38" s="26">
        <v>985700</v>
      </c>
      <c r="E38" s="27">
        <v>466300</v>
      </c>
      <c r="F38" s="28">
        <f t="shared" si="10"/>
        <v>0.47306482702647862</v>
      </c>
      <c r="G38" s="2" t="s">
        <v>248</v>
      </c>
      <c r="H38" s="48">
        <v>0</v>
      </c>
      <c r="I38" s="48">
        <v>6.5858585858585852E-2</v>
      </c>
      <c r="J38" s="48">
        <v>5.0505050505050505E-4</v>
      </c>
      <c r="K38" s="48">
        <v>0</v>
      </c>
      <c r="L38" s="48">
        <v>3.4343434343434343E-3</v>
      </c>
      <c r="M38" s="48">
        <v>7.0707070707070711E-3</v>
      </c>
      <c r="O38" s="31">
        <v>0</v>
      </c>
      <c r="Q38" s="27">
        <f t="shared" si="11"/>
        <v>0</v>
      </c>
      <c r="R38" s="30"/>
      <c r="S38" s="27">
        <f t="shared" si="3"/>
        <v>0</v>
      </c>
      <c r="T38" s="27">
        <f t="shared" si="4"/>
        <v>0</v>
      </c>
      <c r="U38" s="27">
        <f t="shared" si="5"/>
        <v>0</v>
      </c>
      <c r="V38" s="27">
        <f t="shared" si="6"/>
        <v>0</v>
      </c>
      <c r="W38" s="27">
        <f t="shared" si="7"/>
        <v>0</v>
      </c>
      <c r="X38" s="27">
        <f t="shared" si="8"/>
        <v>0</v>
      </c>
      <c r="AA38" s="31">
        <f t="shared" si="9"/>
        <v>0</v>
      </c>
    </row>
    <row r="39" spans="2:27" x14ac:dyDescent="0.4">
      <c r="B39" s="24" t="s">
        <v>77</v>
      </c>
      <c r="C39" s="25" t="s">
        <v>78</v>
      </c>
      <c r="D39" s="26">
        <v>857500</v>
      </c>
      <c r="E39" s="27">
        <v>466800</v>
      </c>
      <c r="F39" s="28">
        <f t="shared" si="10"/>
        <v>0.54437317784256556</v>
      </c>
      <c r="G39" s="2" t="s">
        <v>249</v>
      </c>
      <c r="H39" s="48">
        <v>0</v>
      </c>
      <c r="I39" s="48">
        <v>9.6793002915451891E-3</v>
      </c>
      <c r="J39" s="48">
        <v>4.6647230320699711E-4</v>
      </c>
      <c r="K39" s="48">
        <v>0</v>
      </c>
      <c r="L39" s="48">
        <v>5.8309037900874635E-4</v>
      </c>
      <c r="M39" s="48">
        <v>1.0495626822157435E-3</v>
      </c>
      <c r="O39" s="31">
        <v>0</v>
      </c>
      <c r="Q39" s="27">
        <f t="shared" si="11"/>
        <v>0</v>
      </c>
      <c r="R39" s="30"/>
      <c r="S39" s="27">
        <f t="shared" si="3"/>
        <v>0</v>
      </c>
      <c r="T39" s="27">
        <f t="shared" si="4"/>
        <v>0</v>
      </c>
      <c r="U39" s="27">
        <f t="shared" si="5"/>
        <v>0</v>
      </c>
      <c r="V39" s="27">
        <f t="shared" si="6"/>
        <v>0</v>
      </c>
      <c r="W39" s="27">
        <f t="shared" si="7"/>
        <v>0</v>
      </c>
      <c r="X39" s="27">
        <f t="shared" si="8"/>
        <v>0</v>
      </c>
      <c r="AA39" s="31">
        <f t="shared" si="9"/>
        <v>0</v>
      </c>
    </row>
    <row r="40" spans="2:27" x14ac:dyDescent="0.4">
      <c r="B40" s="24" t="s">
        <v>79</v>
      </c>
      <c r="C40" s="25" t="s">
        <v>80</v>
      </c>
      <c r="D40" s="26">
        <v>1632300</v>
      </c>
      <c r="E40" s="27">
        <v>695100</v>
      </c>
      <c r="F40" s="28">
        <f t="shared" si="10"/>
        <v>0.42584083808123507</v>
      </c>
      <c r="H40" s="48">
        <v>0</v>
      </c>
      <c r="I40" s="48">
        <v>1.4886969307112663E-2</v>
      </c>
      <c r="J40" s="48">
        <v>6.7389572995160208E-4</v>
      </c>
      <c r="K40" s="48">
        <v>6.1263248177418367E-5</v>
      </c>
      <c r="L40" s="48">
        <v>9.1894872266127549E-4</v>
      </c>
      <c r="M40" s="48">
        <v>2.8793726643386633E-3</v>
      </c>
      <c r="O40" s="31">
        <v>9.5414913015622709</v>
      </c>
      <c r="Q40" s="27">
        <f t="shared" si="11"/>
        <v>4.0631566524020917</v>
      </c>
      <c r="R40" s="30"/>
      <c r="S40" s="27">
        <f t="shared" si="3"/>
        <v>0</v>
      </c>
      <c r="T40" s="27">
        <f t="shared" si="4"/>
        <v>0.14204388815043997</v>
      </c>
      <c r="U40" s="27">
        <f t="shared" si="5"/>
        <v>6.4299702454931685E-3</v>
      </c>
      <c r="V40" s="27">
        <f t="shared" si="6"/>
        <v>5.8454274959028802E-4</v>
      </c>
      <c r="W40" s="27">
        <f t="shared" si="7"/>
        <v>8.7681412438543205E-3</v>
      </c>
      <c r="X40" s="27">
        <f t="shared" si="8"/>
        <v>2.7473509230743536E-2</v>
      </c>
      <c r="AA40" s="31">
        <f t="shared" si="9"/>
        <v>5.2930345975400579</v>
      </c>
    </row>
    <row r="41" spans="2:27" x14ac:dyDescent="0.4">
      <c r="B41" s="24" t="s">
        <v>81</v>
      </c>
      <c r="C41" s="25" t="s">
        <v>82</v>
      </c>
      <c r="D41" s="26">
        <v>63200</v>
      </c>
      <c r="E41" s="27">
        <v>56500</v>
      </c>
      <c r="F41" s="28">
        <f t="shared" si="10"/>
        <v>0.89398734177215189</v>
      </c>
      <c r="H41" s="48">
        <v>0</v>
      </c>
      <c r="I41" s="48">
        <v>9.11854103343465E-3</v>
      </c>
      <c r="J41" s="48">
        <v>0</v>
      </c>
      <c r="K41" s="48">
        <v>0</v>
      </c>
      <c r="L41" s="48">
        <v>0</v>
      </c>
      <c r="M41" s="48">
        <v>3.0395136778115501E-3</v>
      </c>
      <c r="O41" s="31">
        <v>0</v>
      </c>
      <c r="Q41" s="27">
        <f t="shared" si="11"/>
        <v>0</v>
      </c>
      <c r="R41" s="30"/>
      <c r="S41" s="27">
        <f t="shared" si="3"/>
        <v>0</v>
      </c>
      <c r="T41" s="27">
        <f t="shared" si="4"/>
        <v>0</v>
      </c>
      <c r="U41" s="27">
        <f t="shared" si="5"/>
        <v>0</v>
      </c>
      <c r="V41" s="27">
        <f t="shared" si="6"/>
        <v>0</v>
      </c>
      <c r="W41" s="27">
        <f t="shared" si="7"/>
        <v>0</v>
      </c>
      <c r="X41" s="27">
        <f t="shared" si="8"/>
        <v>0</v>
      </c>
      <c r="AA41" s="31">
        <f t="shared" si="9"/>
        <v>0</v>
      </c>
    </row>
    <row r="42" spans="2:27" x14ac:dyDescent="0.4">
      <c r="B42" s="24" t="s">
        <v>83</v>
      </c>
      <c r="C42" s="25" t="s">
        <v>84</v>
      </c>
      <c r="D42" s="26">
        <v>3000</v>
      </c>
      <c r="E42" s="27">
        <v>1200</v>
      </c>
      <c r="F42" s="28">
        <f t="shared" si="10"/>
        <v>0.4</v>
      </c>
      <c r="H42" s="48">
        <v>0</v>
      </c>
      <c r="I42" s="48">
        <v>3.3333333333333333E-2</v>
      </c>
      <c r="J42" s="48">
        <v>0</v>
      </c>
      <c r="K42" s="48">
        <v>0</v>
      </c>
      <c r="L42" s="48">
        <v>0</v>
      </c>
      <c r="M42" s="48">
        <v>0</v>
      </c>
      <c r="O42" s="31">
        <v>0</v>
      </c>
      <c r="Q42" s="27">
        <f t="shared" si="11"/>
        <v>0</v>
      </c>
      <c r="R42" s="30"/>
      <c r="S42" s="27">
        <f t="shared" ref="S42:S73" si="12">$O42*H42</f>
        <v>0</v>
      </c>
      <c r="T42" s="27">
        <f t="shared" ref="T42:T73" si="13">$O42*I42</f>
        <v>0</v>
      </c>
      <c r="U42" s="27">
        <f t="shared" ref="U42:U73" si="14">$O42*J42</f>
        <v>0</v>
      </c>
      <c r="V42" s="27">
        <f t="shared" ref="V42:V73" si="15">$O42*K42</f>
        <v>0</v>
      </c>
      <c r="W42" s="27">
        <f t="shared" ref="W42:W73" si="16">$O42*L42</f>
        <v>0</v>
      </c>
      <c r="X42" s="27">
        <f t="shared" ref="X42:X73" si="17">$O42*M42</f>
        <v>0</v>
      </c>
      <c r="AA42" s="31">
        <f t="shared" ref="AA42:AA78" si="18">O42-(Q42+SUM(S42:X42))</f>
        <v>0</v>
      </c>
    </row>
    <row r="43" spans="2:27" x14ac:dyDescent="0.4">
      <c r="B43" s="24" t="s">
        <v>85</v>
      </c>
      <c r="C43" s="25" t="s">
        <v>86</v>
      </c>
      <c r="D43" s="26">
        <v>42500</v>
      </c>
      <c r="E43" s="27">
        <v>28400.000000000004</v>
      </c>
      <c r="F43" s="28">
        <f t="shared" si="10"/>
        <v>0.66823529411764715</v>
      </c>
      <c r="H43" s="48">
        <v>0</v>
      </c>
      <c r="I43" s="48">
        <v>1.1764705882352941E-2</v>
      </c>
      <c r="J43" s="48">
        <v>0</v>
      </c>
      <c r="K43" s="48">
        <v>0</v>
      </c>
      <c r="L43" s="48">
        <v>0</v>
      </c>
      <c r="M43" s="48">
        <v>0</v>
      </c>
      <c r="O43" s="31">
        <v>0</v>
      </c>
      <c r="Q43" s="27">
        <f t="shared" si="11"/>
        <v>0</v>
      </c>
      <c r="R43" s="30"/>
      <c r="S43" s="27">
        <f t="shared" si="12"/>
        <v>0</v>
      </c>
      <c r="T43" s="27">
        <f t="shared" si="13"/>
        <v>0</v>
      </c>
      <c r="U43" s="27">
        <f t="shared" si="14"/>
        <v>0</v>
      </c>
      <c r="V43" s="27">
        <f t="shared" si="15"/>
        <v>0</v>
      </c>
      <c r="W43" s="27">
        <f t="shared" si="16"/>
        <v>0</v>
      </c>
      <c r="X43" s="27">
        <f t="shared" si="17"/>
        <v>0</v>
      </c>
      <c r="AA43" s="31">
        <f t="shared" si="18"/>
        <v>0</v>
      </c>
    </row>
    <row r="44" spans="2:27" x14ac:dyDescent="0.4">
      <c r="B44" s="24" t="s">
        <v>87</v>
      </c>
      <c r="C44" s="25" t="s">
        <v>88</v>
      </c>
      <c r="D44" s="26">
        <v>143800</v>
      </c>
      <c r="E44" s="27">
        <v>53500</v>
      </c>
      <c r="F44" s="28">
        <f t="shared" si="10"/>
        <v>0.37204450625869262</v>
      </c>
      <c r="H44" s="48">
        <v>0</v>
      </c>
      <c r="I44" s="48">
        <v>2.7121001390820583E-2</v>
      </c>
      <c r="J44" s="48">
        <v>1.3908205841446453E-3</v>
      </c>
      <c r="K44" s="48">
        <v>0</v>
      </c>
      <c r="L44" s="48">
        <v>1.3908205841446453E-3</v>
      </c>
      <c r="M44" s="48">
        <v>1.3908205841446453E-3</v>
      </c>
      <c r="O44" s="31">
        <v>0</v>
      </c>
      <c r="Q44" s="27">
        <f t="shared" si="11"/>
        <v>0</v>
      </c>
      <c r="R44" s="30"/>
      <c r="S44" s="27">
        <f t="shared" si="12"/>
        <v>0</v>
      </c>
      <c r="T44" s="27">
        <f t="shared" si="13"/>
        <v>0</v>
      </c>
      <c r="U44" s="27">
        <f t="shared" si="14"/>
        <v>0</v>
      </c>
      <c r="V44" s="27">
        <f t="shared" si="15"/>
        <v>0</v>
      </c>
      <c r="W44" s="27">
        <f t="shared" si="16"/>
        <v>0</v>
      </c>
      <c r="X44" s="27">
        <f t="shared" si="17"/>
        <v>0</v>
      </c>
      <c r="AA44" s="31">
        <f t="shared" si="18"/>
        <v>0</v>
      </c>
    </row>
    <row r="45" spans="2:27" x14ac:dyDescent="0.4">
      <c r="B45" s="24" t="s">
        <v>89</v>
      </c>
      <c r="C45" s="25" t="s">
        <v>90</v>
      </c>
      <c r="D45" s="26">
        <v>-33300</v>
      </c>
      <c r="E45" s="27">
        <v>0</v>
      </c>
      <c r="F45" s="28">
        <f t="shared" si="10"/>
        <v>0</v>
      </c>
      <c r="H45" s="48">
        <v>0</v>
      </c>
      <c r="I45" s="48">
        <v>0</v>
      </c>
      <c r="J45" s="48">
        <v>0</v>
      </c>
      <c r="K45" s="48">
        <v>0</v>
      </c>
      <c r="L45" s="48">
        <v>0</v>
      </c>
      <c r="M45" s="48">
        <v>0</v>
      </c>
      <c r="O45" s="31">
        <v>0</v>
      </c>
      <c r="Q45" s="27">
        <f t="shared" si="11"/>
        <v>0</v>
      </c>
      <c r="R45" s="30"/>
      <c r="S45" s="27">
        <f t="shared" si="12"/>
        <v>0</v>
      </c>
      <c r="T45" s="27">
        <f t="shared" si="13"/>
        <v>0</v>
      </c>
      <c r="U45" s="27">
        <f t="shared" si="14"/>
        <v>0</v>
      </c>
      <c r="V45" s="27">
        <f t="shared" si="15"/>
        <v>0</v>
      </c>
      <c r="W45" s="27">
        <f t="shared" si="16"/>
        <v>0</v>
      </c>
      <c r="X45" s="27">
        <f t="shared" si="17"/>
        <v>0</v>
      </c>
      <c r="AA45" s="31">
        <f t="shared" si="18"/>
        <v>0</v>
      </c>
    </row>
    <row r="46" spans="2:27" x14ac:dyDescent="0.4">
      <c r="B46" s="24" t="s">
        <v>91</v>
      </c>
      <c r="C46" s="25" t="s">
        <v>92</v>
      </c>
      <c r="D46" s="26">
        <v>0</v>
      </c>
      <c r="E46" s="27">
        <v>0</v>
      </c>
      <c r="F46" s="28">
        <v>0</v>
      </c>
      <c r="H46" s="48">
        <v>0</v>
      </c>
      <c r="I46" s="48">
        <v>0</v>
      </c>
      <c r="J46" s="48">
        <v>0</v>
      </c>
      <c r="K46" s="48">
        <v>0</v>
      </c>
      <c r="L46" s="48">
        <v>0</v>
      </c>
      <c r="M46" s="48">
        <v>0</v>
      </c>
      <c r="O46" s="31">
        <v>0</v>
      </c>
      <c r="Q46" s="27">
        <f t="shared" si="11"/>
        <v>0</v>
      </c>
      <c r="R46" s="30"/>
      <c r="S46" s="27">
        <f t="shared" si="12"/>
        <v>0</v>
      </c>
      <c r="T46" s="27">
        <f t="shared" si="13"/>
        <v>0</v>
      </c>
      <c r="U46" s="27">
        <f t="shared" si="14"/>
        <v>0</v>
      </c>
      <c r="V46" s="27">
        <f t="shared" si="15"/>
        <v>0</v>
      </c>
      <c r="W46" s="27">
        <f t="shared" si="16"/>
        <v>0</v>
      </c>
      <c r="X46" s="27">
        <f t="shared" si="17"/>
        <v>0</v>
      </c>
      <c r="AA46" s="31">
        <f t="shared" si="18"/>
        <v>0</v>
      </c>
    </row>
    <row r="47" spans="2:27" x14ac:dyDescent="0.4">
      <c r="B47" s="24" t="s">
        <v>93</v>
      </c>
      <c r="C47" s="25" t="s">
        <v>94</v>
      </c>
      <c r="D47" s="26">
        <v>100</v>
      </c>
      <c r="E47" s="27">
        <v>0</v>
      </c>
      <c r="F47" s="28">
        <f t="shared" si="10"/>
        <v>0</v>
      </c>
      <c r="H47" s="48">
        <v>0</v>
      </c>
      <c r="I47" s="48">
        <v>0</v>
      </c>
      <c r="J47" s="48">
        <v>0</v>
      </c>
      <c r="K47" s="48">
        <v>0</v>
      </c>
      <c r="L47" s="48">
        <v>0</v>
      </c>
      <c r="M47" s="48">
        <v>0</v>
      </c>
      <c r="O47" s="31">
        <v>0</v>
      </c>
      <c r="Q47" s="27">
        <f t="shared" si="11"/>
        <v>0</v>
      </c>
      <c r="R47" s="30"/>
      <c r="S47" s="27">
        <f t="shared" si="12"/>
        <v>0</v>
      </c>
      <c r="T47" s="27">
        <f t="shared" si="13"/>
        <v>0</v>
      </c>
      <c r="U47" s="27">
        <f t="shared" si="14"/>
        <v>0</v>
      </c>
      <c r="V47" s="27">
        <f t="shared" si="15"/>
        <v>0</v>
      </c>
      <c r="W47" s="27">
        <f t="shared" si="16"/>
        <v>0</v>
      </c>
      <c r="X47" s="27">
        <f t="shared" si="17"/>
        <v>0</v>
      </c>
      <c r="AA47" s="31">
        <f t="shared" si="18"/>
        <v>0</v>
      </c>
    </row>
    <row r="48" spans="2:27" x14ac:dyDescent="0.4">
      <c r="B48" s="24" t="s">
        <v>95</v>
      </c>
      <c r="C48" s="25" t="s">
        <v>96</v>
      </c>
      <c r="D48" s="26">
        <v>0</v>
      </c>
      <c r="E48" s="27">
        <v>0</v>
      </c>
      <c r="F48" s="28">
        <v>0</v>
      </c>
      <c r="H48" s="48">
        <v>0</v>
      </c>
      <c r="I48" s="48">
        <v>0</v>
      </c>
      <c r="J48" s="48">
        <v>0</v>
      </c>
      <c r="K48" s="48">
        <v>0</v>
      </c>
      <c r="L48" s="48">
        <v>0</v>
      </c>
      <c r="M48" s="48">
        <v>0</v>
      </c>
      <c r="O48" s="31">
        <v>0</v>
      </c>
      <c r="Q48" s="27">
        <f t="shared" si="11"/>
        <v>0</v>
      </c>
      <c r="R48" s="30"/>
      <c r="S48" s="27">
        <f t="shared" si="12"/>
        <v>0</v>
      </c>
      <c r="T48" s="27">
        <f t="shared" si="13"/>
        <v>0</v>
      </c>
      <c r="U48" s="27">
        <f t="shared" si="14"/>
        <v>0</v>
      </c>
      <c r="V48" s="27">
        <f t="shared" si="15"/>
        <v>0</v>
      </c>
      <c r="W48" s="27">
        <f t="shared" si="16"/>
        <v>0</v>
      </c>
      <c r="X48" s="27">
        <f t="shared" si="17"/>
        <v>0</v>
      </c>
      <c r="AA48" s="31">
        <f t="shared" si="18"/>
        <v>0</v>
      </c>
    </row>
    <row r="49" spans="2:27" x14ac:dyDescent="0.4">
      <c r="B49" s="24" t="s">
        <v>97</v>
      </c>
      <c r="C49" s="25" t="s">
        <v>98</v>
      </c>
      <c r="D49" s="26">
        <v>447600</v>
      </c>
      <c r="E49" s="27">
        <v>259600.00000000003</v>
      </c>
      <c r="F49" s="28">
        <f t="shared" si="10"/>
        <v>0.57998212689901707</v>
      </c>
      <c r="H49" s="48">
        <v>0</v>
      </c>
      <c r="I49" s="48">
        <v>8.7700065775049331E-3</v>
      </c>
      <c r="J49" s="48">
        <v>4.3850032887524668E-4</v>
      </c>
      <c r="K49" s="48">
        <v>0</v>
      </c>
      <c r="L49" s="48">
        <v>4.3850032887524668E-4</v>
      </c>
      <c r="M49" s="48">
        <v>5.4812541109405836E-3</v>
      </c>
      <c r="O49" s="31">
        <v>0</v>
      </c>
      <c r="Q49" s="27">
        <f t="shared" si="11"/>
        <v>0</v>
      </c>
      <c r="R49" s="30"/>
      <c r="S49" s="27">
        <f t="shared" si="12"/>
        <v>0</v>
      </c>
      <c r="T49" s="27">
        <f t="shared" si="13"/>
        <v>0</v>
      </c>
      <c r="U49" s="27">
        <f t="shared" si="14"/>
        <v>0</v>
      </c>
      <c r="V49" s="27">
        <f t="shared" si="15"/>
        <v>0</v>
      </c>
      <c r="W49" s="27">
        <f t="shared" si="16"/>
        <v>0</v>
      </c>
      <c r="X49" s="27">
        <f t="shared" si="17"/>
        <v>0</v>
      </c>
      <c r="AA49" s="31">
        <f t="shared" si="18"/>
        <v>0</v>
      </c>
    </row>
    <row r="50" spans="2:27" x14ac:dyDescent="0.4">
      <c r="B50" s="24" t="s">
        <v>99</v>
      </c>
      <c r="C50" s="25" t="s">
        <v>100</v>
      </c>
      <c r="D50" s="26">
        <v>13500</v>
      </c>
      <c r="E50" s="27">
        <v>6800</v>
      </c>
      <c r="F50" s="28">
        <f t="shared" si="10"/>
        <v>0.50370370370370365</v>
      </c>
      <c r="H50" s="48">
        <v>0</v>
      </c>
      <c r="I50" s="48">
        <v>7.4074074074074077E-3</v>
      </c>
      <c r="J50" s="48">
        <v>0</v>
      </c>
      <c r="K50" s="48">
        <v>0</v>
      </c>
      <c r="L50" s="48">
        <v>0</v>
      </c>
      <c r="M50" s="48">
        <v>7.4074074074074077E-3</v>
      </c>
      <c r="O50" s="31">
        <v>0</v>
      </c>
      <c r="Q50" s="27">
        <f t="shared" si="11"/>
        <v>0</v>
      </c>
      <c r="R50" s="30"/>
      <c r="S50" s="27">
        <f t="shared" si="12"/>
        <v>0</v>
      </c>
      <c r="T50" s="27">
        <f t="shared" si="13"/>
        <v>0</v>
      </c>
      <c r="U50" s="27">
        <f t="shared" si="14"/>
        <v>0</v>
      </c>
      <c r="V50" s="27">
        <f t="shared" si="15"/>
        <v>0</v>
      </c>
      <c r="W50" s="27">
        <f t="shared" si="16"/>
        <v>0</v>
      </c>
      <c r="X50" s="27">
        <f t="shared" si="17"/>
        <v>0</v>
      </c>
      <c r="AA50" s="31">
        <f t="shared" si="18"/>
        <v>0</v>
      </c>
    </row>
    <row r="51" spans="2:27" x14ac:dyDescent="0.4">
      <c r="B51" s="24" t="s">
        <v>101</v>
      </c>
      <c r="C51" s="25" t="s">
        <v>102</v>
      </c>
      <c r="D51" s="26">
        <v>56700</v>
      </c>
      <c r="E51" s="27">
        <v>28500</v>
      </c>
      <c r="F51" s="28">
        <f t="shared" si="10"/>
        <v>0.50264550264550267</v>
      </c>
      <c r="H51" s="48">
        <v>0</v>
      </c>
      <c r="I51" s="48">
        <v>2.292768959435626E-2</v>
      </c>
      <c r="J51" s="48">
        <v>0</v>
      </c>
      <c r="K51" s="48">
        <v>0</v>
      </c>
      <c r="L51" s="48">
        <v>1.7636684303350969E-3</v>
      </c>
      <c r="M51" s="48">
        <v>1.7636684303350969E-3</v>
      </c>
      <c r="O51" s="31">
        <v>0</v>
      </c>
      <c r="Q51" s="27">
        <f t="shared" si="11"/>
        <v>0</v>
      </c>
      <c r="R51" s="30"/>
      <c r="S51" s="27">
        <f t="shared" si="12"/>
        <v>0</v>
      </c>
      <c r="T51" s="27">
        <f t="shared" si="13"/>
        <v>0</v>
      </c>
      <c r="U51" s="27">
        <f t="shared" si="14"/>
        <v>0</v>
      </c>
      <c r="V51" s="27">
        <f t="shared" si="15"/>
        <v>0</v>
      </c>
      <c r="W51" s="27">
        <f t="shared" si="16"/>
        <v>0</v>
      </c>
      <c r="X51" s="27">
        <f t="shared" si="17"/>
        <v>0</v>
      </c>
      <c r="AA51" s="31">
        <f t="shared" si="18"/>
        <v>0</v>
      </c>
    </row>
    <row r="52" spans="2:27" x14ac:dyDescent="0.4">
      <c r="B52" s="24" t="s">
        <v>103</v>
      </c>
      <c r="C52" s="25" t="s">
        <v>104</v>
      </c>
      <c r="D52" s="26">
        <v>537900</v>
      </c>
      <c r="E52" s="27">
        <v>278900</v>
      </c>
      <c r="F52" s="28">
        <f t="shared" si="10"/>
        <v>0.51849786205614423</v>
      </c>
      <c r="H52" s="48">
        <v>1.8590816136828406E-4</v>
      </c>
      <c r="I52" s="48">
        <v>1.7289459007250419E-2</v>
      </c>
      <c r="J52" s="48">
        <v>1.1154489682097045E-3</v>
      </c>
      <c r="K52" s="48">
        <v>0</v>
      </c>
      <c r="L52" s="48">
        <v>1.1154489682097045E-3</v>
      </c>
      <c r="M52" s="48">
        <v>3.160438743260829E-3</v>
      </c>
      <c r="O52" s="31">
        <v>0</v>
      </c>
      <c r="Q52" s="27">
        <f t="shared" si="11"/>
        <v>0</v>
      </c>
      <c r="R52" s="30"/>
      <c r="S52" s="27">
        <f t="shared" si="12"/>
        <v>0</v>
      </c>
      <c r="T52" s="27">
        <f t="shared" si="13"/>
        <v>0</v>
      </c>
      <c r="U52" s="27">
        <f t="shared" si="14"/>
        <v>0</v>
      </c>
      <c r="V52" s="27">
        <f t="shared" si="15"/>
        <v>0</v>
      </c>
      <c r="W52" s="27">
        <f t="shared" si="16"/>
        <v>0</v>
      </c>
      <c r="X52" s="27">
        <f t="shared" si="17"/>
        <v>0</v>
      </c>
      <c r="AA52" s="31">
        <f t="shared" si="18"/>
        <v>0</v>
      </c>
    </row>
    <row r="53" spans="2:27" x14ac:dyDescent="0.4">
      <c r="B53" s="24" t="s">
        <v>105</v>
      </c>
      <c r="C53" s="25" t="s">
        <v>106</v>
      </c>
      <c r="D53" s="26">
        <v>27700</v>
      </c>
      <c r="E53" s="27">
        <v>13600</v>
      </c>
      <c r="F53" s="28">
        <f t="shared" si="10"/>
        <v>0.49097472924187724</v>
      </c>
      <c r="H53" s="48">
        <v>0</v>
      </c>
      <c r="I53" s="48">
        <v>7.2202166064981952E-3</v>
      </c>
      <c r="J53" s="48">
        <v>0</v>
      </c>
      <c r="K53" s="48">
        <v>0</v>
      </c>
      <c r="L53" s="48">
        <v>0</v>
      </c>
      <c r="M53" s="48">
        <v>0</v>
      </c>
      <c r="O53" s="31">
        <v>0</v>
      </c>
      <c r="Q53" s="27">
        <f t="shared" si="11"/>
        <v>0</v>
      </c>
      <c r="R53" s="30"/>
      <c r="S53" s="27">
        <f t="shared" si="12"/>
        <v>0</v>
      </c>
      <c r="T53" s="27">
        <f t="shared" si="13"/>
        <v>0</v>
      </c>
      <c r="U53" s="27">
        <f t="shared" si="14"/>
        <v>0</v>
      </c>
      <c r="V53" s="27">
        <f t="shared" si="15"/>
        <v>0</v>
      </c>
      <c r="W53" s="27">
        <f t="shared" si="16"/>
        <v>0</v>
      </c>
      <c r="X53" s="27">
        <f t="shared" si="17"/>
        <v>0</v>
      </c>
      <c r="AA53" s="31">
        <f t="shared" si="18"/>
        <v>0</v>
      </c>
    </row>
    <row r="54" spans="2:27" x14ac:dyDescent="0.4">
      <c r="B54" s="24" t="s">
        <v>107</v>
      </c>
      <c r="C54" s="25" t="s">
        <v>108</v>
      </c>
      <c r="D54" s="26">
        <v>23400</v>
      </c>
      <c r="E54" s="27">
        <v>17100</v>
      </c>
      <c r="F54" s="28">
        <f t="shared" si="10"/>
        <v>0.73076923076923073</v>
      </c>
      <c r="H54" s="48">
        <v>0</v>
      </c>
      <c r="I54" s="48">
        <v>4.2735042735042739E-3</v>
      </c>
      <c r="J54" s="48">
        <v>0</v>
      </c>
      <c r="K54" s="48">
        <v>0</v>
      </c>
      <c r="L54" s="48">
        <v>0</v>
      </c>
      <c r="M54" s="48">
        <v>0</v>
      </c>
      <c r="O54" s="31">
        <v>0</v>
      </c>
      <c r="Q54" s="27">
        <f t="shared" si="11"/>
        <v>0</v>
      </c>
      <c r="R54" s="30"/>
      <c r="S54" s="27">
        <f t="shared" si="12"/>
        <v>0</v>
      </c>
      <c r="T54" s="27">
        <f t="shared" si="13"/>
        <v>0</v>
      </c>
      <c r="U54" s="27">
        <f t="shared" si="14"/>
        <v>0</v>
      </c>
      <c r="V54" s="27">
        <f t="shared" si="15"/>
        <v>0</v>
      </c>
      <c r="W54" s="27">
        <f t="shared" si="16"/>
        <v>0</v>
      </c>
      <c r="X54" s="27">
        <f t="shared" si="17"/>
        <v>0</v>
      </c>
      <c r="AA54" s="31">
        <f t="shared" si="18"/>
        <v>0</v>
      </c>
    </row>
    <row r="55" spans="2:27" x14ac:dyDescent="0.4">
      <c r="B55" s="24" t="s">
        <v>109</v>
      </c>
      <c r="C55" s="25" t="s">
        <v>110</v>
      </c>
      <c r="D55" s="26">
        <v>266500</v>
      </c>
      <c r="E55" s="27">
        <v>193500</v>
      </c>
      <c r="F55" s="28">
        <f t="shared" si="10"/>
        <v>0.726078799249531</v>
      </c>
      <c r="H55" s="48">
        <v>0</v>
      </c>
      <c r="I55" s="48">
        <v>4.5028142589118199E-3</v>
      </c>
      <c r="J55" s="48">
        <v>0</v>
      </c>
      <c r="K55" s="48">
        <v>0</v>
      </c>
      <c r="L55" s="48">
        <v>3.7523452157598499E-4</v>
      </c>
      <c r="M55" s="48">
        <v>7.5046904315196998E-4</v>
      </c>
      <c r="O55" s="31">
        <v>0</v>
      </c>
      <c r="Q55" s="27">
        <f t="shared" si="11"/>
        <v>0</v>
      </c>
      <c r="R55" s="30"/>
      <c r="S55" s="27">
        <f t="shared" si="12"/>
        <v>0</v>
      </c>
      <c r="T55" s="27">
        <f t="shared" si="13"/>
        <v>0</v>
      </c>
      <c r="U55" s="27">
        <f t="shared" si="14"/>
        <v>0</v>
      </c>
      <c r="V55" s="27">
        <f t="shared" si="15"/>
        <v>0</v>
      </c>
      <c r="W55" s="27">
        <f t="shared" si="16"/>
        <v>0</v>
      </c>
      <c r="X55" s="27">
        <f t="shared" si="17"/>
        <v>0</v>
      </c>
      <c r="AA55" s="31">
        <f t="shared" si="18"/>
        <v>0</v>
      </c>
    </row>
    <row r="56" spans="2:27" x14ac:dyDescent="0.4">
      <c r="B56" s="24" t="s">
        <v>111</v>
      </c>
      <c r="C56" s="25" t="s">
        <v>112</v>
      </c>
      <c r="D56" s="26">
        <v>2100</v>
      </c>
      <c r="E56" s="27">
        <v>500</v>
      </c>
      <c r="F56" s="28">
        <f t="shared" si="10"/>
        <v>0.23809523809523808</v>
      </c>
      <c r="H56" s="48">
        <v>0</v>
      </c>
      <c r="I56" s="48">
        <v>0</v>
      </c>
      <c r="J56" s="48">
        <v>0</v>
      </c>
      <c r="K56" s="48">
        <v>0</v>
      </c>
      <c r="L56" s="48">
        <v>0</v>
      </c>
      <c r="M56" s="48">
        <v>0</v>
      </c>
      <c r="O56" s="31">
        <v>0</v>
      </c>
      <c r="Q56" s="27">
        <f t="shared" si="11"/>
        <v>0</v>
      </c>
      <c r="R56" s="30"/>
      <c r="S56" s="27">
        <f t="shared" si="12"/>
        <v>0</v>
      </c>
      <c r="T56" s="27">
        <f t="shared" si="13"/>
        <v>0</v>
      </c>
      <c r="U56" s="27">
        <f t="shared" si="14"/>
        <v>0</v>
      </c>
      <c r="V56" s="27">
        <f t="shared" si="15"/>
        <v>0</v>
      </c>
      <c r="W56" s="27">
        <f t="shared" si="16"/>
        <v>0</v>
      </c>
      <c r="X56" s="27">
        <f t="shared" si="17"/>
        <v>0</v>
      </c>
      <c r="AA56" s="31">
        <f t="shared" si="18"/>
        <v>0</v>
      </c>
    </row>
    <row r="57" spans="2:27" x14ac:dyDescent="0.4">
      <c r="B57" s="24" t="s">
        <v>113</v>
      </c>
      <c r="C57" s="25" t="s">
        <v>114</v>
      </c>
      <c r="D57" s="26">
        <v>71000</v>
      </c>
      <c r="E57" s="27">
        <v>36800.000000000007</v>
      </c>
      <c r="F57" s="28">
        <f t="shared" si="10"/>
        <v>0.51830985915492966</v>
      </c>
      <c r="H57" s="48">
        <v>0</v>
      </c>
      <c r="I57" s="48">
        <v>7.0422535211267607E-3</v>
      </c>
      <c r="J57" s="48">
        <v>0</v>
      </c>
      <c r="K57" s="48">
        <v>0</v>
      </c>
      <c r="L57" s="48">
        <v>0</v>
      </c>
      <c r="M57" s="48">
        <v>1.4084507042253522E-3</v>
      </c>
      <c r="O57" s="31">
        <v>0</v>
      </c>
      <c r="Q57" s="27">
        <f t="shared" si="11"/>
        <v>0</v>
      </c>
      <c r="R57" s="30"/>
      <c r="S57" s="27">
        <f t="shared" si="12"/>
        <v>0</v>
      </c>
      <c r="T57" s="27">
        <f t="shared" si="13"/>
        <v>0</v>
      </c>
      <c r="U57" s="27">
        <f t="shared" si="14"/>
        <v>0</v>
      </c>
      <c r="V57" s="27">
        <f t="shared" si="15"/>
        <v>0</v>
      </c>
      <c r="W57" s="27">
        <f t="shared" si="16"/>
        <v>0</v>
      </c>
      <c r="X57" s="27">
        <f t="shared" si="17"/>
        <v>0</v>
      </c>
      <c r="AA57" s="31">
        <f t="shared" si="18"/>
        <v>0</v>
      </c>
    </row>
    <row r="58" spans="2:27" x14ac:dyDescent="0.4">
      <c r="B58" s="24" t="s">
        <v>115</v>
      </c>
      <c r="C58" s="25" t="s">
        <v>116</v>
      </c>
      <c r="D58" s="26">
        <v>20200</v>
      </c>
      <c r="E58" s="27">
        <v>9600</v>
      </c>
      <c r="F58" s="28">
        <f t="shared" si="10"/>
        <v>0.47524752475247523</v>
      </c>
      <c r="H58" s="48">
        <v>0</v>
      </c>
      <c r="I58" s="48">
        <v>9.9009900990099011E-3</v>
      </c>
      <c r="J58" s="48">
        <v>0</v>
      </c>
      <c r="K58" s="48">
        <v>0</v>
      </c>
      <c r="L58" s="48">
        <v>0</v>
      </c>
      <c r="M58" s="48">
        <v>0</v>
      </c>
      <c r="O58" s="31">
        <v>0</v>
      </c>
      <c r="Q58" s="27">
        <f t="shared" ref="Q58:Q78" si="19">$F58*O58</f>
        <v>0</v>
      </c>
      <c r="R58" s="30"/>
      <c r="S58" s="27">
        <f t="shared" si="12"/>
        <v>0</v>
      </c>
      <c r="T58" s="27">
        <f t="shared" si="13"/>
        <v>0</v>
      </c>
      <c r="U58" s="27">
        <f t="shared" si="14"/>
        <v>0</v>
      </c>
      <c r="V58" s="27">
        <f t="shared" si="15"/>
        <v>0</v>
      </c>
      <c r="W58" s="27">
        <f t="shared" si="16"/>
        <v>0</v>
      </c>
      <c r="X58" s="27">
        <f t="shared" si="17"/>
        <v>0</v>
      </c>
      <c r="AA58" s="31">
        <f t="shared" si="18"/>
        <v>0</v>
      </c>
    </row>
    <row r="59" spans="2:27" x14ac:dyDescent="0.4">
      <c r="B59" s="24" t="s">
        <v>117</v>
      </c>
      <c r="C59" s="25" t="s">
        <v>118</v>
      </c>
      <c r="D59" s="26">
        <v>4259700</v>
      </c>
      <c r="E59" s="27">
        <v>1755300</v>
      </c>
      <c r="F59" s="28">
        <f t="shared" si="10"/>
        <v>0.41207127262483273</v>
      </c>
      <c r="H59" s="48">
        <v>2.3475831631335541E-5</v>
      </c>
      <c r="I59" s="48">
        <v>5.8924337394652207E-3</v>
      </c>
      <c r="J59" s="48">
        <v>1.878066530506843E-4</v>
      </c>
      <c r="K59" s="48">
        <v>0</v>
      </c>
      <c r="L59" s="48">
        <v>3.7561330610136865E-4</v>
      </c>
      <c r="M59" s="48">
        <v>1.1503157499354415E-3</v>
      </c>
      <c r="O59" s="31">
        <v>0</v>
      </c>
      <c r="Q59" s="27">
        <f t="shared" si="19"/>
        <v>0</v>
      </c>
      <c r="R59" s="30"/>
      <c r="S59" s="27">
        <f t="shared" si="12"/>
        <v>0</v>
      </c>
      <c r="T59" s="27">
        <f t="shared" si="13"/>
        <v>0</v>
      </c>
      <c r="U59" s="27">
        <f t="shared" si="14"/>
        <v>0</v>
      </c>
      <c r="V59" s="27">
        <f t="shared" si="15"/>
        <v>0</v>
      </c>
      <c r="W59" s="27">
        <f t="shared" si="16"/>
        <v>0</v>
      </c>
      <c r="X59" s="27">
        <f t="shared" si="17"/>
        <v>0</v>
      </c>
      <c r="AA59" s="31">
        <f t="shared" si="18"/>
        <v>0</v>
      </c>
    </row>
    <row r="60" spans="2:27" x14ac:dyDescent="0.4">
      <c r="B60" s="24" t="s">
        <v>119</v>
      </c>
      <c r="C60" s="25" t="s">
        <v>120</v>
      </c>
      <c r="D60" s="26">
        <v>200</v>
      </c>
      <c r="E60" s="27">
        <v>100</v>
      </c>
      <c r="F60" s="28">
        <f t="shared" si="10"/>
        <v>0.5</v>
      </c>
      <c r="H60" s="48">
        <v>0</v>
      </c>
      <c r="I60" s="48">
        <v>0</v>
      </c>
      <c r="J60" s="48">
        <v>0</v>
      </c>
      <c r="K60" s="48">
        <v>0</v>
      </c>
      <c r="L60" s="48">
        <v>0</v>
      </c>
      <c r="M60" s="48">
        <v>0</v>
      </c>
      <c r="O60" s="31">
        <v>0</v>
      </c>
      <c r="Q60" s="27">
        <f t="shared" si="19"/>
        <v>0</v>
      </c>
      <c r="R60" s="30"/>
      <c r="S60" s="27">
        <f t="shared" si="12"/>
        <v>0</v>
      </c>
      <c r="T60" s="27">
        <f t="shared" si="13"/>
        <v>0</v>
      </c>
      <c r="U60" s="27">
        <f t="shared" si="14"/>
        <v>0</v>
      </c>
      <c r="V60" s="27">
        <f t="shared" si="15"/>
        <v>0</v>
      </c>
      <c r="W60" s="27">
        <f t="shared" si="16"/>
        <v>0</v>
      </c>
      <c r="X60" s="27">
        <f t="shared" si="17"/>
        <v>0</v>
      </c>
      <c r="AA60" s="31">
        <f t="shared" si="18"/>
        <v>0</v>
      </c>
    </row>
    <row r="61" spans="2:27" x14ac:dyDescent="0.4">
      <c r="B61" s="24" t="s">
        <v>121</v>
      </c>
      <c r="C61" s="25" t="s">
        <v>122</v>
      </c>
      <c r="D61" s="26">
        <v>923400</v>
      </c>
      <c r="E61" s="27">
        <v>301299.99999999994</v>
      </c>
      <c r="F61" s="28">
        <f t="shared" si="10"/>
        <v>0.32629413038769756</v>
      </c>
      <c r="H61" s="48">
        <v>1.0829542993285683E-4</v>
      </c>
      <c r="I61" s="48">
        <v>5.8479532163742687E-3</v>
      </c>
      <c r="J61" s="48">
        <v>2.1659085986571366E-4</v>
      </c>
      <c r="K61" s="48">
        <v>0</v>
      </c>
      <c r="L61" s="48">
        <v>5.4147714966428417E-4</v>
      </c>
      <c r="M61" s="48">
        <v>1.1912497292614252E-3</v>
      </c>
      <c r="O61" s="31">
        <v>0</v>
      </c>
      <c r="Q61" s="27">
        <f t="shared" si="19"/>
        <v>0</v>
      </c>
      <c r="R61" s="30"/>
      <c r="S61" s="27">
        <f t="shared" si="12"/>
        <v>0</v>
      </c>
      <c r="T61" s="27">
        <f t="shared" si="13"/>
        <v>0</v>
      </c>
      <c r="U61" s="27">
        <f t="shared" si="14"/>
        <v>0</v>
      </c>
      <c r="V61" s="27">
        <f t="shared" si="15"/>
        <v>0</v>
      </c>
      <c r="W61" s="27">
        <f t="shared" si="16"/>
        <v>0</v>
      </c>
      <c r="X61" s="27">
        <f t="shared" si="17"/>
        <v>0</v>
      </c>
      <c r="AA61" s="31">
        <f t="shared" si="18"/>
        <v>0</v>
      </c>
    </row>
    <row r="62" spans="2:27" x14ac:dyDescent="0.4">
      <c r="B62" s="24" t="s">
        <v>123</v>
      </c>
      <c r="C62" s="25" t="s">
        <v>124</v>
      </c>
      <c r="D62" s="26">
        <v>3824700</v>
      </c>
      <c r="E62" s="27">
        <v>995000</v>
      </c>
      <c r="F62" s="28">
        <f t="shared" si="10"/>
        <v>0.26015112296389259</v>
      </c>
      <c r="H62" s="48">
        <v>0</v>
      </c>
      <c r="I62" s="48">
        <v>7.033231364551468E-3</v>
      </c>
      <c r="J62" s="48">
        <v>3.1375009804690567E-4</v>
      </c>
      <c r="K62" s="48">
        <v>2.6145841503908803E-5</v>
      </c>
      <c r="L62" s="48">
        <v>4.1833346406254084E-4</v>
      </c>
      <c r="M62" s="48">
        <v>1.4118754412110754E-3</v>
      </c>
      <c r="O62" s="31">
        <v>0</v>
      </c>
      <c r="Q62" s="27">
        <f t="shared" si="19"/>
        <v>0</v>
      </c>
      <c r="R62" s="30"/>
      <c r="S62" s="27">
        <f t="shared" si="12"/>
        <v>0</v>
      </c>
      <c r="T62" s="27">
        <f t="shared" si="13"/>
        <v>0</v>
      </c>
      <c r="U62" s="27">
        <f t="shared" si="14"/>
        <v>0</v>
      </c>
      <c r="V62" s="27">
        <f t="shared" si="15"/>
        <v>0</v>
      </c>
      <c r="W62" s="27">
        <f t="shared" si="16"/>
        <v>0</v>
      </c>
      <c r="X62" s="27">
        <f t="shared" si="17"/>
        <v>0</v>
      </c>
      <c r="AA62" s="31">
        <f t="shared" si="18"/>
        <v>0</v>
      </c>
    </row>
    <row r="63" spans="2:27" x14ac:dyDescent="0.4">
      <c r="B63" s="24" t="s">
        <v>125</v>
      </c>
      <c r="C63" s="25" t="s">
        <v>126</v>
      </c>
      <c r="D63" s="26">
        <v>1125600</v>
      </c>
      <c r="E63" s="27">
        <v>379700</v>
      </c>
      <c r="F63" s="28">
        <f t="shared" si="10"/>
        <v>0.3373312011371713</v>
      </c>
      <c r="H63" s="48">
        <v>0</v>
      </c>
      <c r="I63" s="48">
        <v>4.2643923240938165E-3</v>
      </c>
      <c r="J63" s="48">
        <v>1.7768301350390902E-4</v>
      </c>
      <c r="K63" s="48">
        <v>0</v>
      </c>
      <c r="L63" s="48">
        <v>2.6652452025586353E-4</v>
      </c>
      <c r="M63" s="48">
        <v>8.8841506751954511E-4</v>
      </c>
      <c r="O63" s="31">
        <v>0</v>
      </c>
      <c r="Q63" s="27">
        <f t="shared" si="19"/>
        <v>0</v>
      </c>
      <c r="R63" s="30"/>
      <c r="S63" s="27">
        <f t="shared" si="12"/>
        <v>0</v>
      </c>
      <c r="T63" s="27">
        <f t="shared" si="13"/>
        <v>0</v>
      </c>
      <c r="U63" s="27">
        <f t="shared" si="14"/>
        <v>0</v>
      </c>
      <c r="V63" s="27">
        <f t="shared" si="15"/>
        <v>0</v>
      </c>
      <c r="W63" s="27">
        <f t="shared" si="16"/>
        <v>0</v>
      </c>
      <c r="X63" s="27">
        <f t="shared" si="17"/>
        <v>0</v>
      </c>
      <c r="AA63" s="31">
        <f t="shared" si="18"/>
        <v>0</v>
      </c>
    </row>
    <row r="64" spans="2:27" x14ac:dyDescent="0.4">
      <c r="B64" s="24" t="s">
        <v>127</v>
      </c>
      <c r="C64" s="25" t="s">
        <v>128</v>
      </c>
      <c r="D64" s="26">
        <v>8143800</v>
      </c>
      <c r="E64" s="27">
        <v>2803700</v>
      </c>
      <c r="F64" s="28">
        <f t="shared" si="10"/>
        <v>0.34427417176256786</v>
      </c>
      <c r="H64" s="48">
        <v>1.2279279943024141E-5</v>
      </c>
      <c r="I64" s="48">
        <v>1.3715955696357966E-2</v>
      </c>
      <c r="J64" s="48">
        <v>1.9278469510547902E-3</v>
      </c>
      <c r="K64" s="48">
        <v>0</v>
      </c>
      <c r="L64" s="48">
        <v>7.7359463641052091E-4</v>
      </c>
      <c r="M64" s="48">
        <v>1.399837913504752E-3</v>
      </c>
      <c r="O64" s="31">
        <v>0</v>
      </c>
      <c r="Q64" s="27">
        <f t="shared" si="19"/>
        <v>0</v>
      </c>
      <c r="R64" s="30"/>
      <c r="S64" s="27">
        <f t="shared" si="12"/>
        <v>0</v>
      </c>
      <c r="T64" s="27">
        <f t="shared" si="13"/>
        <v>0</v>
      </c>
      <c r="U64" s="27">
        <f t="shared" si="14"/>
        <v>0</v>
      </c>
      <c r="V64" s="27">
        <f t="shared" si="15"/>
        <v>0</v>
      </c>
      <c r="W64" s="27">
        <f t="shared" si="16"/>
        <v>0</v>
      </c>
      <c r="X64" s="27">
        <f t="shared" si="17"/>
        <v>0</v>
      </c>
      <c r="AA64" s="31">
        <f t="shared" si="18"/>
        <v>0</v>
      </c>
    </row>
    <row r="65" spans="2:27" x14ac:dyDescent="0.4">
      <c r="B65" s="24" t="s">
        <v>129</v>
      </c>
      <c r="C65" s="25" t="s">
        <v>130</v>
      </c>
      <c r="D65" s="26">
        <v>473200</v>
      </c>
      <c r="E65" s="27">
        <v>116600</v>
      </c>
      <c r="F65" s="28">
        <f t="shared" si="10"/>
        <v>0.24640743871513102</v>
      </c>
      <c r="H65" s="48">
        <v>0</v>
      </c>
      <c r="I65" s="48">
        <v>1.0355029585798817E-2</v>
      </c>
      <c r="J65" s="48">
        <v>1.4792899408284023E-3</v>
      </c>
      <c r="K65" s="48">
        <v>0</v>
      </c>
      <c r="L65" s="48">
        <v>6.3398140321217246E-4</v>
      </c>
      <c r="M65" s="48">
        <v>1.4792899408284023E-3</v>
      </c>
      <c r="O65" s="31">
        <v>0</v>
      </c>
      <c r="Q65" s="27">
        <f t="shared" si="19"/>
        <v>0</v>
      </c>
      <c r="R65" s="30"/>
      <c r="S65" s="27">
        <f t="shared" si="12"/>
        <v>0</v>
      </c>
      <c r="T65" s="27">
        <f t="shared" si="13"/>
        <v>0</v>
      </c>
      <c r="U65" s="27">
        <f t="shared" si="14"/>
        <v>0</v>
      </c>
      <c r="V65" s="27">
        <f t="shared" si="15"/>
        <v>0</v>
      </c>
      <c r="W65" s="27">
        <f t="shared" si="16"/>
        <v>0</v>
      </c>
      <c r="X65" s="27">
        <f t="shared" si="17"/>
        <v>0</v>
      </c>
      <c r="AA65" s="31">
        <f t="shared" si="18"/>
        <v>0</v>
      </c>
    </row>
    <row r="66" spans="2:27" x14ac:dyDescent="0.4">
      <c r="B66" s="24" t="s">
        <v>131</v>
      </c>
      <c r="C66" s="25" t="s">
        <v>132</v>
      </c>
      <c r="D66" s="26">
        <v>11700</v>
      </c>
      <c r="E66" s="27">
        <v>1200.0000000000002</v>
      </c>
      <c r="F66" s="28">
        <f t="shared" si="10"/>
        <v>0.10256410256410259</v>
      </c>
      <c r="H66" s="48">
        <v>0</v>
      </c>
      <c r="I66" s="48">
        <v>1.7094017094017096E-2</v>
      </c>
      <c r="J66" s="48">
        <v>0</v>
      </c>
      <c r="K66" s="48">
        <v>0</v>
      </c>
      <c r="L66" s="48">
        <v>0</v>
      </c>
      <c r="M66" s="48">
        <v>0</v>
      </c>
      <c r="O66" s="31">
        <v>0</v>
      </c>
      <c r="Q66" s="27">
        <f t="shared" si="19"/>
        <v>0</v>
      </c>
      <c r="R66" s="30"/>
      <c r="S66" s="27">
        <f t="shared" si="12"/>
        <v>0</v>
      </c>
      <c r="T66" s="27">
        <f t="shared" si="13"/>
        <v>0</v>
      </c>
      <c r="U66" s="27">
        <f t="shared" si="14"/>
        <v>0</v>
      </c>
      <c r="V66" s="27">
        <f t="shared" si="15"/>
        <v>0</v>
      </c>
      <c r="W66" s="27">
        <f t="shared" si="16"/>
        <v>0</v>
      </c>
      <c r="X66" s="27">
        <f t="shared" si="17"/>
        <v>0</v>
      </c>
      <c r="AA66" s="31">
        <f t="shared" si="18"/>
        <v>0</v>
      </c>
    </row>
    <row r="67" spans="2:27" x14ac:dyDescent="0.4">
      <c r="B67" s="24" t="s">
        <v>133</v>
      </c>
      <c r="C67" s="25" t="s">
        <v>134</v>
      </c>
      <c r="D67" s="26">
        <v>22100</v>
      </c>
      <c r="E67" s="27">
        <v>4900</v>
      </c>
      <c r="F67" s="28">
        <f t="shared" si="10"/>
        <v>0.22171945701357465</v>
      </c>
      <c r="H67" s="48">
        <v>0</v>
      </c>
      <c r="I67" s="48">
        <v>9.0497737556561094E-3</v>
      </c>
      <c r="J67" s="48">
        <v>0</v>
      </c>
      <c r="K67" s="48">
        <v>0</v>
      </c>
      <c r="L67" s="48">
        <v>0</v>
      </c>
      <c r="M67" s="48">
        <v>0</v>
      </c>
      <c r="O67" s="31">
        <v>0</v>
      </c>
      <c r="Q67" s="27">
        <f t="shared" si="19"/>
        <v>0</v>
      </c>
      <c r="R67" s="30"/>
      <c r="S67" s="27">
        <f t="shared" si="12"/>
        <v>0</v>
      </c>
      <c r="T67" s="27">
        <f t="shared" si="13"/>
        <v>0</v>
      </c>
      <c r="U67" s="27">
        <f t="shared" si="14"/>
        <v>0</v>
      </c>
      <c r="V67" s="27">
        <f t="shared" si="15"/>
        <v>0</v>
      </c>
      <c r="W67" s="27">
        <f t="shared" si="16"/>
        <v>0</v>
      </c>
      <c r="X67" s="27">
        <f t="shared" si="17"/>
        <v>0</v>
      </c>
      <c r="AA67" s="31">
        <f t="shared" si="18"/>
        <v>0</v>
      </c>
    </row>
    <row r="68" spans="2:27" x14ac:dyDescent="0.4">
      <c r="B68" s="24" t="s">
        <v>135</v>
      </c>
      <c r="C68" s="25" t="s">
        <v>136</v>
      </c>
      <c r="D68" s="26">
        <v>322800</v>
      </c>
      <c r="E68" s="27">
        <v>197500</v>
      </c>
      <c r="F68" s="28">
        <f t="shared" si="10"/>
        <v>0.61183395291201981</v>
      </c>
      <c r="H68" s="48">
        <v>0</v>
      </c>
      <c r="I68" s="48">
        <v>5.5762081784386614E-3</v>
      </c>
      <c r="J68" s="48">
        <v>6.1957868649318464E-4</v>
      </c>
      <c r="K68" s="48">
        <v>0</v>
      </c>
      <c r="L68" s="48">
        <v>3.0978934324659232E-4</v>
      </c>
      <c r="M68" s="48">
        <v>9.2936802973977691E-4</v>
      </c>
      <c r="O68" s="31">
        <v>0</v>
      </c>
      <c r="Q68" s="27">
        <f t="shared" si="19"/>
        <v>0</v>
      </c>
      <c r="R68" s="30"/>
      <c r="S68" s="27">
        <f t="shared" si="12"/>
        <v>0</v>
      </c>
      <c r="T68" s="27">
        <f t="shared" si="13"/>
        <v>0</v>
      </c>
      <c r="U68" s="27">
        <f t="shared" si="14"/>
        <v>0</v>
      </c>
      <c r="V68" s="27">
        <f t="shared" si="15"/>
        <v>0</v>
      </c>
      <c r="W68" s="27">
        <f t="shared" si="16"/>
        <v>0</v>
      </c>
      <c r="X68" s="27">
        <f t="shared" si="17"/>
        <v>0</v>
      </c>
      <c r="AA68" s="31">
        <f t="shared" si="18"/>
        <v>0</v>
      </c>
    </row>
    <row r="69" spans="2:27" x14ac:dyDescent="0.4">
      <c r="B69" s="24" t="s">
        <v>137</v>
      </c>
      <c r="C69" s="25" t="s">
        <v>138</v>
      </c>
      <c r="D69" s="26">
        <v>3673300</v>
      </c>
      <c r="E69" s="27">
        <v>2189400</v>
      </c>
      <c r="F69" s="28">
        <f t="shared" si="10"/>
        <v>0.59603081697656057</v>
      </c>
      <c r="H69" s="48">
        <v>5.4446955054038601E-5</v>
      </c>
      <c r="I69" s="48">
        <v>2.3003838510331311E-2</v>
      </c>
      <c r="J69" s="48">
        <v>3.5390520785125092E-4</v>
      </c>
      <c r="K69" s="48">
        <v>2.72234775270193E-5</v>
      </c>
      <c r="L69" s="48">
        <v>1.2522799662428878E-3</v>
      </c>
      <c r="M69" s="48">
        <v>1.2250564887158685E-3</v>
      </c>
      <c r="O69" s="31">
        <v>5.9343485617597302</v>
      </c>
      <c r="Q69" s="27">
        <f t="shared" si="19"/>
        <v>3.5370546214893293</v>
      </c>
      <c r="R69" s="30"/>
      <c r="S69" s="27">
        <f t="shared" si="12"/>
        <v>3.2310720941713066E-4</v>
      </c>
      <c r="T69" s="27">
        <f t="shared" si="13"/>
        <v>0.13651279597873772</v>
      </c>
      <c r="U69" s="27">
        <f t="shared" si="14"/>
        <v>2.1001968612113491E-3</v>
      </c>
      <c r="V69" s="27">
        <f t="shared" si="15"/>
        <v>1.6155360470856533E-4</v>
      </c>
      <c r="W69" s="27">
        <f t="shared" si="16"/>
        <v>7.431465816594005E-3</v>
      </c>
      <c r="X69" s="27">
        <f t="shared" si="17"/>
        <v>7.2699122118854397E-3</v>
      </c>
      <c r="AA69" s="31">
        <f t="shared" si="18"/>
        <v>2.2434949085878468</v>
      </c>
    </row>
    <row r="70" spans="2:27" x14ac:dyDescent="0.4">
      <c r="B70" s="24" t="s">
        <v>139</v>
      </c>
      <c r="C70" s="25" t="s">
        <v>140</v>
      </c>
      <c r="D70" s="26">
        <v>64900.000000000007</v>
      </c>
      <c r="E70" s="27">
        <v>0</v>
      </c>
      <c r="F70" s="28">
        <f t="shared" si="10"/>
        <v>0</v>
      </c>
      <c r="H70" s="48">
        <v>0</v>
      </c>
      <c r="I70" s="48">
        <v>0</v>
      </c>
      <c r="J70" s="48">
        <v>0</v>
      </c>
      <c r="K70" s="48">
        <v>0</v>
      </c>
      <c r="L70" s="48">
        <v>0</v>
      </c>
      <c r="M70" s="48">
        <v>0</v>
      </c>
      <c r="O70" s="31">
        <v>0</v>
      </c>
      <c r="Q70" s="27">
        <f t="shared" si="19"/>
        <v>0</v>
      </c>
      <c r="R70" s="30"/>
      <c r="S70" s="27">
        <f t="shared" si="12"/>
        <v>0</v>
      </c>
      <c r="T70" s="27">
        <f t="shared" si="13"/>
        <v>0</v>
      </c>
      <c r="U70" s="27">
        <f t="shared" si="14"/>
        <v>0</v>
      </c>
      <c r="V70" s="27">
        <f t="shared" si="15"/>
        <v>0</v>
      </c>
      <c r="W70" s="27">
        <f t="shared" si="16"/>
        <v>0</v>
      </c>
      <c r="X70" s="27">
        <f t="shared" si="17"/>
        <v>0</v>
      </c>
      <c r="AA70" s="31">
        <f t="shared" si="18"/>
        <v>0</v>
      </c>
    </row>
    <row r="71" spans="2:27" x14ac:dyDescent="0.4">
      <c r="B71" s="24" t="s">
        <v>141</v>
      </c>
      <c r="C71" s="25" t="s">
        <v>142</v>
      </c>
      <c r="D71" s="26">
        <v>0</v>
      </c>
      <c r="E71" s="27">
        <v>0</v>
      </c>
      <c r="F71" s="28">
        <v>0</v>
      </c>
      <c r="H71" s="48">
        <v>0</v>
      </c>
      <c r="I71" s="48">
        <v>0</v>
      </c>
      <c r="J71" s="48">
        <v>0</v>
      </c>
      <c r="K71" s="48">
        <v>0</v>
      </c>
      <c r="L71" s="48">
        <v>0</v>
      </c>
      <c r="M71" s="48">
        <v>0</v>
      </c>
      <c r="O71" s="31">
        <v>0</v>
      </c>
      <c r="Q71" s="27">
        <f t="shared" si="19"/>
        <v>0</v>
      </c>
      <c r="R71" s="30"/>
      <c r="S71" s="27">
        <f t="shared" si="12"/>
        <v>0</v>
      </c>
      <c r="T71" s="27">
        <f t="shared" si="13"/>
        <v>0</v>
      </c>
      <c r="U71" s="27">
        <f t="shared" si="14"/>
        <v>0</v>
      </c>
      <c r="V71" s="27">
        <f t="shared" si="15"/>
        <v>0</v>
      </c>
      <c r="W71" s="27">
        <f t="shared" si="16"/>
        <v>0</v>
      </c>
      <c r="X71" s="27">
        <f t="shared" si="17"/>
        <v>0</v>
      </c>
      <c r="AA71" s="31">
        <f t="shared" si="18"/>
        <v>0</v>
      </c>
    </row>
    <row r="72" spans="2:27" x14ac:dyDescent="0.4">
      <c r="B72" s="24" t="s">
        <v>143</v>
      </c>
      <c r="C72" s="25" t="s">
        <v>144</v>
      </c>
      <c r="D72" s="26">
        <v>0</v>
      </c>
      <c r="E72" s="27">
        <v>0</v>
      </c>
      <c r="F72" s="28">
        <v>0</v>
      </c>
      <c r="H72" s="48">
        <v>0</v>
      </c>
      <c r="I72" s="48">
        <v>0</v>
      </c>
      <c r="J72" s="48">
        <v>0</v>
      </c>
      <c r="K72" s="48">
        <v>0</v>
      </c>
      <c r="L72" s="48">
        <v>0</v>
      </c>
      <c r="M72" s="48">
        <v>0</v>
      </c>
      <c r="O72" s="31">
        <v>0</v>
      </c>
      <c r="Q72" s="27">
        <f t="shared" si="19"/>
        <v>0</v>
      </c>
      <c r="R72" s="30"/>
      <c r="S72" s="27">
        <f t="shared" si="12"/>
        <v>0</v>
      </c>
      <c r="T72" s="27">
        <f t="shared" si="13"/>
        <v>0</v>
      </c>
      <c r="U72" s="27">
        <f t="shared" si="14"/>
        <v>0</v>
      </c>
      <c r="V72" s="27">
        <f t="shared" si="15"/>
        <v>0</v>
      </c>
      <c r="W72" s="27">
        <f t="shared" si="16"/>
        <v>0</v>
      </c>
      <c r="X72" s="27">
        <f t="shared" si="17"/>
        <v>0</v>
      </c>
      <c r="AA72" s="31">
        <f t="shared" si="18"/>
        <v>0</v>
      </c>
    </row>
    <row r="73" spans="2:27" x14ac:dyDescent="0.4">
      <c r="B73" s="24" t="s">
        <v>145</v>
      </c>
      <c r="C73" s="25" t="s">
        <v>146</v>
      </c>
      <c r="D73" s="26">
        <v>0</v>
      </c>
      <c r="E73" s="27">
        <v>0</v>
      </c>
      <c r="F73" s="28">
        <v>0</v>
      </c>
      <c r="H73" s="48">
        <v>0</v>
      </c>
      <c r="I73" s="48">
        <v>0</v>
      </c>
      <c r="J73" s="48">
        <v>0</v>
      </c>
      <c r="K73" s="48">
        <v>0</v>
      </c>
      <c r="L73" s="48">
        <v>0</v>
      </c>
      <c r="M73" s="48">
        <v>0</v>
      </c>
      <c r="O73" s="31">
        <v>0</v>
      </c>
      <c r="Q73" s="27">
        <f t="shared" si="19"/>
        <v>0</v>
      </c>
      <c r="R73" s="30"/>
      <c r="S73" s="27">
        <f t="shared" si="12"/>
        <v>0</v>
      </c>
      <c r="T73" s="27">
        <f t="shared" si="13"/>
        <v>0</v>
      </c>
      <c r="U73" s="27">
        <f t="shared" si="14"/>
        <v>0</v>
      </c>
      <c r="V73" s="27">
        <f t="shared" si="15"/>
        <v>0</v>
      </c>
      <c r="W73" s="27">
        <f t="shared" si="16"/>
        <v>0</v>
      </c>
      <c r="X73" s="27">
        <f t="shared" si="17"/>
        <v>0</v>
      </c>
      <c r="AA73" s="31">
        <f t="shared" si="18"/>
        <v>0</v>
      </c>
    </row>
    <row r="74" spans="2:27" x14ac:dyDescent="0.4">
      <c r="B74" s="24" t="s">
        <v>147</v>
      </c>
      <c r="C74" s="25" t="s">
        <v>148</v>
      </c>
      <c r="D74" s="26">
        <v>0</v>
      </c>
      <c r="E74" s="27">
        <v>0</v>
      </c>
      <c r="F74" s="28">
        <v>0</v>
      </c>
      <c r="H74" s="48">
        <v>0</v>
      </c>
      <c r="I74" s="48">
        <v>0</v>
      </c>
      <c r="J74" s="48">
        <v>0</v>
      </c>
      <c r="K74" s="48">
        <v>0</v>
      </c>
      <c r="L74" s="48">
        <v>0</v>
      </c>
      <c r="M74" s="48">
        <v>0</v>
      </c>
      <c r="O74" s="31">
        <v>0</v>
      </c>
      <c r="Q74" s="27">
        <f t="shared" si="19"/>
        <v>0</v>
      </c>
      <c r="R74" s="30"/>
      <c r="S74" s="27">
        <f t="shared" ref="S74:S105" si="20">$O74*H74</f>
        <v>0</v>
      </c>
      <c r="T74" s="27">
        <f t="shared" ref="T74:T105" si="21">$O74*I74</f>
        <v>0</v>
      </c>
      <c r="U74" s="27">
        <f t="shared" ref="U74:U105" si="22">$O74*J74</f>
        <v>0</v>
      </c>
      <c r="V74" s="27">
        <f t="shared" ref="V74:V105" si="23">$O74*K74</f>
        <v>0</v>
      </c>
      <c r="W74" s="27">
        <f t="shared" ref="W74:W105" si="24">$O74*L74</f>
        <v>0</v>
      </c>
      <c r="X74" s="27">
        <f t="shared" ref="X74:X105" si="25">$O74*M74</f>
        <v>0</v>
      </c>
      <c r="AA74" s="31">
        <f t="shared" si="18"/>
        <v>0</v>
      </c>
    </row>
    <row r="75" spans="2:27" x14ac:dyDescent="0.4">
      <c r="B75" s="24" t="s">
        <v>149</v>
      </c>
      <c r="C75" s="25" t="s">
        <v>150</v>
      </c>
      <c r="D75" s="26">
        <v>5805100</v>
      </c>
      <c r="E75" s="27">
        <v>0</v>
      </c>
      <c r="F75" s="28">
        <f t="shared" ref="F75:F117" si="26">E75/D75</f>
        <v>0</v>
      </c>
      <c r="H75" s="48">
        <v>0</v>
      </c>
      <c r="I75" s="48">
        <v>0</v>
      </c>
      <c r="J75" s="48">
        <v>0</v>
      </c>
      <c r="K75" s="48">
        <v>0</v>
      </c>
      <c r="L75" s="48">
        <v>0</v>
      </c>
      <c r="M75" s="48">
        <v>0</v>
      </c>
      <c r="O75" s="31">
        <v>0</v>
      </c>
      <c r="Q75" s="27">
        <f t="shared" si="19"/>
        <v>0</v>
      </c>
      <c r="R75" s="30"/>
      <c r="S75" s="27">
        <f t="shared" si="20"/>
        <v>0</v>
      </c>
      <c r="T75" s="27">
        <f t="shared" si="21"/>
        <v>0</v>
      </c>
      <c r="U75" s="27">
        <f t="shared" si="22"/>
        <v>0</v>
      </c>
      <c r="V75" s="27">
        <f t="shared" si="23"/>
        <v>0</v>
      </c>
      <c r="W75" s="27">
        <f t="shared" si="24"/>
        <v>0</v>
      </c>
      <c r="X75" s="27">
        <f t="shared" si="25"/>
        <v>0</v>
      </c>
      <c r="AA75" s="31">
        <f t="shared" si="18"/>
        <v>0</v>
      </c>
    </row>
    <row r="76" spans="2:27" x14ac:dyDescent="0.4">
      <c r="B76" s="24" t="s">
        <v>151</v>
      </c>
      <c r="C76" s="25" t="s">
        <v>152</v>
      </c>
      <c r="D76" s="26">
        <v>1092900</v>
      </c>
      <c r="E76" s="27">
        <v>0</v>
      </c>
      <c r="F76" s="28">
        <f t="shared" si="26"/>
        <v>0</v>
      </c>
      <c r="H76" s="48">
        <v>0</v>
      </c>
      <c r="I76" s="48">
        <v>0</v>
      </c>
      <c r="J76" s="48">
        <v>0</v>
      </c>
      <c r="K76" s="48">
        <v>0</v>
      </c>
      <c r="L76" s="48">
        <v>0</v>
      </c>
      <c r="M76" s="48">
        <v>0</v>
      </c>
      <c r="O76" s="31">
        <v>0</v>
      </c>
      <c r="Q76" s="27">
        <f t="shared" si="19"/>
        <v>0</v>
      </c>
      <c r="R76" s="30"/>
      <c r="S76" s="27">
        <f t="shared" si="20"/>
        <v>0</v>
      </c>
      <c r="T76" s="27">
        <f t="shared" si="21"/>
        <v>0</v>
      </c>
      <c r="U76" s="27">
        <f t="shared" si="22"/>
        <v>0</v>
      </c>
      <c r="V76" s="27">
        <f t="shared" si="23"/>
        <v>0</v>
      </c>
      <c r="W76" s="27">
        <f t="shared" si="24"/>
        <v>0</v>
      </c>
      <c r="X76" s="27">
        <f t="shared" si="25"/>
        <v>0</v>
      </c>
      <c r="AA76" s="31">
        <f t="shared" si="18"/>
        <v>0</v>
      </c>
    </row>
    <row r="77" spans="2:27" x14ac:dyDescent="0.4">
      <c r="B77" s="24" t="s">
        <v>153</v>
      </c>
      <c r="C77" s="25" t="s">
        <v>154</v>
      </c>
      <c r="D77" s="26">
        <v>1945000</v>
      </c>
      <c r="E77" s="27">
        <v>0</v>
      </c>
      <c r="F77" s="28">
        <f t="shared" si="26"/>
        <v>0</v>
      </c>
      <c r="H77" s="48">
        <v>0</v>
      </c>
      <c r="I77" s="48">
        <v>0</v>
      </c>
      <c r="J77" s="48">
        <v>0</v>
      </c>
      <c r="K77" s="48">
        <v>0</v>
      </c>
      <c r="L77" s="48">
        <v>0</v>
      </c>
      <c r="M77" s="48">
        <v>0</v>
      </c>
      <c r="O77" s="31">
        <v>0</v>
      </c>
      <c r="Q77" s="27">
        <f t="shared" si="19"/>
        <v>0</v>
      </c>
      <c r="R77" s="30"/>
      <c r="S77" s="27">
        <f t="shared" si="20"/>
        <v>0</v>
      </c>
      <c r="T77" s="27">
        <f t="shared" si="21"/>
        <v>0</v>
      </c>
      <c r="U77" s="27">
        <f t="shared" si="22"/>
        <v>0</v>
      </c>
      <c r="V77" s="27">
        <f t="shared" si="23"/>
        <v>0</v>
      </c>
      <c r="W77" s="27">
        <f t="shared" si="24"/>
        <v>0</v>
      </c>
      <c r="X77" s="27">
        <f t="shared" si="25"/>
        <v>0</v>
      </c>
      <c r="AA77" s="31">
        <f t="shared" si="18"/>
        <v>0</v>
      </c>
    </row>
    <row r="78" spans="2:27" x14ac:dyDescent="0.4">
      <c r="B78" s="24" t="s">
        <v>155</v>
      </c>
      <c r="C78" s="25" t="s">
        <v>156</v>
      </c>
      <c r="D78" s="26">
        <v>517299.99999999994</v>
      </c>
      <c r="E78" s="27">
        <v>0</v>
      </c>
      <c r="F78" s="28">
        <f t="shared" si="26"/>
        <v>0</v>
      </c>
      <c r="H78" s="48">
        <v>0</v>
      </c>
      <c r="I78" s="48">
        <v>0</v>
      </c>
      <c r="J78" s="48">
        <v>0</v>
      </c>
      <c r="K78" s="48">
        <v>0</v>
      </c>
      <c r="L78" s="48">
        <v>0</v>
      </c>
      <c r="M78" s="48">
        <v>0</v>
      </c>
      <c r="O78" s="31">
        <v>0</v>
      </c>
      <c r="Q78" s="27">
        <f t="shared" si="19"/>
        <v>0</v>
      </c>
      <c r="R78" s="30"/>
      <c r="S78" s="27">
        <f t="shared" si="20"/>
        <v>0</v>
      </c>
      <c r="T78" s="27">
        <f t="shared" si="21"/>
        <v>0</v>
      </c>
      <c r="U78" s="27">
        <f t="shared" si="22"/>
        <v>0</v>
      </c>
      <c r="V78" s="27">
        <f t="shared" si="23"/>
        <v>0</v>
      </c>
      <c r="W78" s="27">
        <f t="shared" si="24"/>
        <v>0</v>
      </c>
      <c r="X78" s="27">
        <f t="shared" si="25"/>
        <v>0</v>
      </c>
      <c r="AA78" s="31">
        <f t="shared" si="18"/>
        <v>0</v>
      </c>
    </row>
    <row r="79" spans="2:27" x14ac:dyDescent="0.4">
      <c r="B79" s="51" t="s">
        <v>157</v>
      </c>
      <c r="C79" s="52" t="s">
        <v>158</v>
      </c>
      <c r="D79" s="26">
        <v>1051600</v>
      </c>
      <c r="E79" s="27">
        <v>-46648800</v>
      </c>
      <c r="F79" s="50">
        <f t="shared" si="26"/>
        <v>-44.359832635983267</v>
      </c>
      <c r="H79" s="48">
        <v>0</v>
      </c>
      <c r="I79" s="48">
        <v>0</v>
      </c>
      <c r="J79" s="48">
        <v>0</v>
      </c>
      <c r="K79" s="48">
        <v>0</v>
      </c>
      <c r="L79" s="48">
        <v>0</v>
      </c>
      <c r="M79" s="48">
        <v>0</v>
      </c>
      <c r="O79" s="31">
        <v>0</v>
      </c>
      <c r="Q79" s="32">
        <v>0</v>
      </c>
      <c r="R79" s="34"/>
      <c r="S79" s="27">
        <f t="shared" si="20"/>
        <v>0</v>
      </c>
      <c r="T79" s="27">
        <f t="shared" si="21"/>
        <v>0</v>
      </c>
      <c r="U79" s="27">
        <f t="shared" si="22"/>
        <v>0</v>
      </c>
      <c r="V79" s="27">
        <f t="shared" si="23"/>
        <v>0</v>
      </c>
      <c r="W79" s="27">
        <f t="shared" si="24"/>
        <v>0</v>
      </c>
      <c r="X79" s="27">
        <f t="shared" si="25"/>
        <v>0</v>
      </c>
      <c r="AA79" s="31">
        <f>O79-(Q79+SUM(S79:X79))+Q9</f>
        <v>23.216245227257392</v>
      </c>
    </row>
    <row r="80" spans="2:27" x14ac:dyDescent="0.4">
      <c r="B80" s="51" t="s">
        <v>159</v>
      </c>
      <c r="C80" s="52" t="s">
        <v>160</v>
      </c>
      <c r="D80" s="26">
        <v>16124100</v>
      </c>
      <c r="E80" s="27">
        <v>0</v>
      </c>
      <c r="F80" s="28">
        <f t="shared" si="26"/>
        <v>0</v>
      </c>
      <c r="H80" s="48">
        <v>0</v>
      </c>
      <c r="I80" s="48">
        <v>0</v>
      </c>
      <c r="J80" s="48">
        <v>0</v>
      </c>
      <c r="K80" s="48">
        <v>0</v>
      </c>
      <c r="L80" s="48">
        <v>0</v>
      </c>
      <c r="M80" s="48">
        <v>0</v>
      </c>
      <c r="O80" s="31">
        <v>0</v>
      </c>
      <c r="Q80" s="27">
        <f t="shared" ref="Q80:Q117" si="27">$F80*O80</f>
        <v>0</v>
      </c>
      <c r="R80" s="30"/>
      <c r="S80" s="27">
        <f t="shared" si="20"/>
        <v>0</v>
      </c>
      <c r="T80" s="27">
        <f t="shared" si="21"/>
        <v>0</v>
      </c>
      <c r="U80" s="27">
        <f t="shared" si="22"/>
        <v>0</v>
      </c>
      <c r="V80" s="27">
        <f t="shared" si="23"/>
        <v>0</v>
      </c>
      <c r="W80" s="27">
        <f t="shared" si="24"/>
        <v>0</v>
      </c>
      <c r="X80" s="27">
        <f t="shared" si="25"/>
        <v>0</v>
      </c>
      <c r="AA80" s="31">
        <f>O80-(Q80+SUM(S80:X80))</f>
        <v>0</v>
      </c>
    </row>
    <row r="81" spans="2:27" x14ac:dyDescent="0.4">
      <c r="B81" s="51" t="s">
        <v>161</v>
      </c>
      <c r="C81" s="52" t="s">
        <v>162</v>
      </c>
      <c r="D81" s="26">
        <v>466300</v>
      </c>
      <c r="E81" s="27">
        <v>0</v>
      </c>
      <c r="F81" s="28">
        <f t="shared" si="26"/>
        <v>0</v>
      </c>
      <c r="H81" s="48">
        <v>0</v>
      </c>
      <c r="I81" s="48">
        <v>0</v>
      </c>
      <c r="J81" s="48">
        <v>0</v>
      </c>
      <c r="K81" s="48">
        <v>0</v>
      </c>
      <c r="L81" s="48">
        <v>0</v>
      </c>
      <c r="M81" s="48">
        <v>0</v>
      </c>
      <c r="O81" s="31">
        <v>0</v>
      </c>
      <c r="Q81" s="27">
        <f t="shared" si="27"/>
        <v>0</v>
      </c>
      <c r="R81" s="30"/>
      <c r="S81" s="27">
        <f t="shared" si="20"/>
        <v>0</v>
      </c>
      <c r="T81" s="27">
        <f t="shared" si="21"/>
        <v>0</v>
      </c>
      <c r="U81" s="27">
        <f t="shared" si="22"/>
        <v>0</v>
      </c>
      <c r="V81" s="27">
        <f t="shared" si="23"/>
        <v>0</v>
      </c>
      <c r="W81" s="27">
        <f t="shared" si="24"/>
        <v>0</v>
      </c>
      <c r="X81" s="27">
        <f t="shared" si="25"/>
        <v>0</v>
      </c>
      <c r="AA81" s="31">
        <f>O81-(Q81+SUM(S81:X81))</f>
        <v>0</v>
      </c>
    </row>
    <row r="82" spans="2:27" x14ac:dyDescent="0.4">
      <c r="B82" s="51" t="s">
        <v>163</v>
      </c>
      <c r="C82" s="52" t="s">
        <v>164</v>
      </c>
      <c r="D82" s="26">
        <v>14898400</v>
      </c>
      <c r="E82" s="27">
        <v>0</v>
      </c>
      <c r="F82" s="28">
        <f t="shared" si="26"/>
        <v>0</v>
      </c>
      <c r="H82" s="48">
        <v>0</v>
      </c>
      <c r="I82" s="48">
        <v>0</v>
      </c>
      <c r="J82" s="48">
        <v>0</v>
      </c>
      <c r="K82" s="48">
        <v>0</v>
      </c>
      <c r="L82" s="48">
        <v>0</v>
      </c>
      <c r="M82" s="48">
        <v>0</v>
      </c>
      <c r="O82" s="31">
        <v>0</v>
      </c>
      <c r="Q82" s="27">
        <f t="shared" si="27"/>
        <v>0</v>
      </c>
      <c r="R82" s="30"/>
      <c r="S82" s="27">
        <f t="shared" si="20"/>
        <v>0</v>
      </c>
      <c r="T82" s="27">
        <f t="shared" si="21"/>
        <v>0</v>
      </c>
      <c r="U82" s="27">
        <f t="shared" si="22"/>
        <v>0</v>
      </c>
      <c r="V82" s="27">
        <f t="shared" si="23"/>
        <v>0</v>
      </c>
      <c r="W82" s="27">
        <f t="shared" si="24"/>
        <v>0</v>
      </c>
      <c r="X82" s="27">
        <f t="shared" si="25"/>
        <v>0</v>
      </c>
      <c r="AA82" s="31">
        <f>O82-(Q82+SUM(S82:X82))</f>
        <v>0</v>
      </c>
    </row>
    <row r="83" spans="2:27" x14ac:dyDescent="0.4">
      <c r="B83" s="51" t="s">
        <v>165</v>
      </c>
      <c r="C83" s="52" t="s">
        <v>166</v>
      </c>
      <c r="D83" s="26">
        <v>52214300</v>
      </c>
      <c r="E83" s="27">
        <v>0</v>
      </c>
      <c r="F83" s="28">
        <f t="shared" si="26"/>
        <v>0</v>
      </c>
      <c r="H83" s="48">
        <v>0</v>
      </c>
      <c r="I83" s="48">
        <v>0</v>
      </c>
      <c r="J83" s="48">
        <v>0</v>
      </c>
      <c r="K83" s="48">
        <v>0</v>
      </c>
      <c r="L83" s="48">
        <v>0</v>
      </c>
      <c r="M83" s="48">
        <v>0</v>
      </c>
      <c r="O83" s="31">
        <v>0</v>
      </c>
      <c r="Q83" s="27">
        <f t="shared" si="27"/>
        <v>0</v>
      </c>
      <c r="R83" s="30"/>
      <c r="S83" s="27">
        <f t="shared" si="20"/>
        <v>0</v>
      </c>
      <c r="T83" s="27">
        <f t="shared" si="21"/>
        <v>0</v>
      </c>
      <c r="U83" s="27">
        <f t="shared" si="22"/>
        <v>0</v>
      </c>
      <c r="V83" s="27">
        <f t="shared" si="23"/>
        <v>0</v>
      </c>
      <c r="W83" s="27">
        <f t="shared" si="24"/>
        <v>0</v>
      </c>
      <c r="X83" s="27">
        <f t="shared" si="25"/>
        <v>0</v>
      </c>
      <c r="AA83" s="31">
        <f>O83-(Q83+SUM(S83:X83))</f>
        <v>0</v>
      </c>
    </row>
    <row r="84" spans="2:27" x14ac:dyDescent="0.4">
      <c r="B84" s="51" t="s">
        <v>167</v>
      </c>
      <c r="C84" s="52" t="s">
        <v>168</v>
      </c>
      <c r="D84" s="26">
        <v>2553400</v>
      </c>
      <c r="E84" s="27">
        <v>0</v>
      </c>
      <c r="F84" s="28">
        <f t="shared" si="26"/>
        <v>0</v>
      </c>
      <c r="H84" s="48">
        <v>0</v>
      </c>
      <c r="I84" s="48">
        <v>0</v>
      </c>
      <c r="J84" s="48">
        <v>0</v>
      </c>
      <c r="K84" s="48">
        <v>0</v>
      </c>
      <c r="L84" s="48">
        <v>0</v>
      </c>
      <c r="M84" s="48">
        <v>0</v>
      </c>
      <c r="O84" s="31">
        <v>8.965601729300559</v>
      </c>
      <c r="Q84" s="27">
        <f t="shared" si="27"/>
        <v>0</v>
      </c>
      <c r="R84" s="30"/>
      <c r="S84" s="27">
        <f t="shared" si="20"/>
        <v>0</v>
      </c>
      <c r="T84" s="27">
        <f t="shared" si="21"/>
        <v>0</v>
      </c>
      <c r="U84" s="27">
        <f t="shared" si="22"/>
        <v>0</v>
      </c>
      <c r="V84" s="27">
        <f t="shared" si="23"/>
        <v>0</v>
      </c>
      <c r="W84" s="27">
        <f t="shared" si="24"/>
        <v>0</v>
      </c>
      <c r="X84" s="27">
        <f t="shared" si="25"/>
        <v>0</v>
      </c>
      <c r="AA84" s="31">
        <f>O84-(Q84+SUM(S84:X84))+S9</f>
        <v>8.9681016182014091</v>
      </c>
    </row>
    <row r="85" spans="2:27" x14ac:dyDescent="0.4">
      <c r="B85" s="51" t="s">
        <v>169</v>
      </c>
      <c r="C85" s="52" t="s">
        <v>170</v>
      </c>
      <c r="D85" s="26">
        <v>2056500</v>
      </c>
      <c r="E85" s="27">
        <v>0</v>
      </c>
      <c r="F85" s="28">
        <f t="shared" si="26"/>
        <v>0</v>
      </c>
      <c r="H85" s="48">
        <v>0</v>
      </c>
      <c r="I85" s="48">
        <v>0</v>
      </c>
      <c r="J85" s="48">
        <v>0</v>
      </c>
      <c r="K85" s="48">
        <v>0</v>
      </c>
      <c r="L85" s="48">
        <v>0</v>
      </c>
      <c r="M85" s="48">
        <v>0</v>
      </c>
      <c r="O85" s="31">
        <v>2.2511897753432741</v>
      </c>
      <c r="Q85" s="27">
        <f t="shared" si="27"/>
        <v>0</v>
      </c>
      <c r="R85" s="30"/>
      <c r="S85" s="27">
        <f t="shared" si="20"/>
        <v>0</v>
      </c>
      <c r="T85" s="27">
        <f t="shared" si="21"/>
        <v>0</v>
      </c>
      <c r="U85" s="27">
        <f t="shared" si="22"/>
        <v>0</v>
      </c>
      <c r="V85" s="27">
        <f t="shared" si="23"/>
        <v>0</v>
      </c>
      <c r="W85" s="27">
        <f t="shared" si="24"/>
        <v>0</v>
      </c>
      <c r="X85" s="27">
        <f t="shared" si="25"/>
        <v>0</v>
      </c>
      <c r="AA85" s="31">
        <f>O85-(Q85+SUM(S85:X85))+T9</f>
        <v>3.0895397424866839</v>
      </c>
    </row>
    <row r="86" spans="2:27" x14ac:dyDescent="0.4">
      <c r="B86" s="51" t="s">
        <v>171</v>
      </c>
      <c r="C86" s="52" t="s">
        <v>172</v>
      </c>
      <c r="D86" s="26">
        <v>0</v>
      </c>
      <c r="E86" s="27">
        <v>0</v>
      </c>
      <c r="F86" s="28">
        <v>0</v>
      </c>
      <c r="H86" s="48">
        <v>0</v>
      </c>
      <c r="I86" s="48">
        <v>0</v>
      </c>
      <c r="J86" s="48">
        <v>0</v>
      </c>
      <c r="K86" s="48">
        <v>0</v>
      </c>
      <c r="L86" s="48">
        <v>0</v>
      </c>
      <c r="M86" s="48">
        <v>0</v>
      </c>
      <c r="O86" s="31">
        <v>0</v>
      </c>
      <c r="Q86" s="27">
        <f t="shared" si="27"/>
        <v>0</v>
      </c>
      <c r="R86" s="30"/>
      <c r="S86" s="27">
        <f t="shared" si="20"/>
        <v>0</v>
      </c>
      <c r="T86" s="27">
        <f t="shared" si="21"/>
        <v>0</v>
      </c>
      <c r="U86" s="27">
        <f t="shared" si="22"/>
        <v>0</v>
      </c>
      <c r="V86" s="27">
        <f t="shared" si="23"/>
        <v>0</v>
      </c>
      <c r="W86" s="27">
        <f t="shared" si="24"/>
        <v>0</v>
      </c>
      <c r="X86" s="27">
        <f t="shared" si="25"/>
        <v>0</v>
      </c>
      <c r="AA86" s="31">
        <f>O86-(Q86+SUM(S86:X86))</f>
        <v>0</v>
      </c>
    </row>
    <row r="87" spans="2:27" x14ac:dyDescent="0.4">
      <c r="B87" s="51" t="s">
        <v>173</v>
      </c>
      <c r="C87" s="52" t="s">
        <v>174</v>
      </c>
      <c r="D87" s="26">
        <v>34600</v>
      </c>
      <c r="E87" s="27">
        <v>0</v>
      </c>
      <c r="F87" s="28">
        <f t="shared" si="26"/>
        <v>0</v>
      </c>
      <c r="H87" s="48">
        <v>0</v>
      </c>
      <c r="I87" s="48">
        <v>0</v>
      </c>
      <c r="J87" s="48">
        <v>0</v>
      </c>
      <c r="K87" s="48">
        <v>0</v>
      </c>
      <c r="L87" s="48">
        <v>0</v>
      </c>
      <c r="M87" s="48">
        <v>0</v>
      </c>
      <c r="O87" s="31">
        <v>0</v>
      </c>
      <c r="Q87" s="27">
        <f t="shared" si="27"/>
        <v>0</v>
      </c>
      <c r="R87" s="30"/>
      <c r="S87" s="27">
        <f t="shared" si="20"/>
        <v>0</v>
      </c>
      <c r="T87" s="27">
        <f t="shared" si="21"/>
        <v>0</v>
      </c>
      <c r="U87" s="27">
        <f t="shared" si="22"/>
        <v>0</v>
      </c>
      <c r="V87" s="27">
        <f t="shared" si="23"/>
        <v>0</v>
      </c>
      <c r="W87" s="27">
        <f t="shared" si="24"/>
        <v>0</v>
      </c>
      <c r="X87" s="27">
        <f t="shared" si="25"/>
        <v>0</v>
      </c>
      <c r="AA87" s="31">
        <f>O87-(Q87+SUM(S87:X87))+U9</f>
        <v>2.3636622655658086E-2</v>
      </c>
    </row>
    <row r="88" spans="2:27" x14ac:dyDescent="0.4">
      <c r="B88" s="51" t="s">
        <v>175</v>
      </c>
      <c r="C88" s="52" t="s">
        <v>176</v>
      </c>
      <c r="D88" s="26">
        <v>495100</v>
      </c>
      <c r="E88" s="27">
        <v>0</v>
      </c>
      <c r="F88" s="28">
        <f t="shared" si="26"/>
        <v>0</v>
      </c>
      <c r="H88" s="48">
        <v>0</v>
      </c>
      <c r="I88" s="48">
        <v>0</v>
      </c>
      <c r="J88" s="48">
        <v>0</v>
      </c>
      <c r="K88" s="48">
        <v>0</v>
      </c>
      <c r="L88" s="48">
        <v>0</v>
      </c>
      <c r="M88" s="48">
        <v>0</v>
      </c>
      <c r="O88" s="31">
        <v>0</v>
      </c>
      <c r="Q88" s="27">
        <f t="shared" si="27"/>
        <v>0</v>
      </c>
      <c r="R88" s="30"/>
      <c r="S88" s="27">
        <f t="shared" si="20"/>
        <v>0</v>
      </c>
      <c r="T88" s="27">
        <f t="shared" si="21"/>
        <v>0</v>
      </c>
      <c r="U88" s="27">
        <f t="shared" si="22"/>
        <v>0</v>
      </c>
      <c r="V88" s="27">
        <f t="shared" si="23"/>
        <v>0</v>
      </c>
      <c r="W88" s="27">
        <f t="shared" si="24"/>
        <v>0</v>
      </c>
      <c r="X88" s="27">
        <f t="shared" si="25"/>
        <v>0</v>
      </c>
      <c r="AA88" s="31">
        <f>O88-(Q88+SUM(S88:X88))+W9</f>
        <v>5.1724345513111766E-2</v>
      </c>
    </row>
    <row r="89" spans="2:27" x14ac:dyDescent="0.4">
      <c r="B89" s="51" t="s">
        <v>177</v>
      </c>
      <c r="C89" s="52" t="s">
        <v>178</v>
      </c>
      <c r="D89" s="26">
        <v>31900</v>
      </c>
      <c r="E89" s="27">
        <v>0</v>
      </c>
      <c r="F89" s="28">
        <f t="shared" si="26"/>
        <v>0</v>
      </c>
      <c r="H89" s="48">
        <v>0</v>
      </c>
      <c r="I89" s="48">
        <v>0</v>
      </c>
      <c r="J89" s="48">
        <v>0</v>
      </c>
      <c r="K89" s="48">
        <v>0</v>
      </c>
      <c r="L89" s="48">
        <v>0</v>
      </c>
      <c r="M89" s="48">
        <v>0</v>
      </c>
      <c r="O89" s="31">
        <v>0</v>
      </c>
      <c r="Q89" s="27">
        <f t="shared" si="27"/>
        <v>0</v>
      </c>
      <c r="R89" s="30"/>
      <c r="S89" s="27">
        <f t="shared" si="20"/>
        <v>0</v>
      </c>
      <c r="T89" s="27">
        <f t="shared" si="21"/>
        <v>0</v>
      </c>
      <c r="U89" s="27">
        <f t="shared" si="22"/>
        <v>0</v>
      </c>
      <c r="V89" s="27">
        <f t="shared" si="23"/>
        <v>0</v>
      </c>
      <c r="W89" s="27">
        <f t="shared" si="24"/>
        <v>0</v>
      </c>
      <c r="X89" s="27">
        <f t="shared" si="25"/>
        <v>0</v>
      </c>
      <c r="AA89" s="31">
        <f>O89-(Q89+SUM(S89:X89))+X9</f>
        <v>0.14348909188796494</v>
      </c>
    </row>
    <row r="90" spans="2:27" x14ac:dyDescent="0.4">
      <c r="B90" s="51" t="s">
        <v>179</v>
      </c>
      <c r="C90" s="52" t="s">
        <v>17</v>
      </c>
      <c r="D90" s="26">
        <v>2300</v>
      </c>
      <c r="E90" s="27">
        <v>0</v>
      </c>
      <c r="F90" s="28">
        <f t="shared" si="26"/>
        <v>0</v>
      </c>
      <c r="H90" s="48">
        <v>0</v>
      </c>
      <c r="I90" s="48">
        <v>0</v>
      </c>
      <c r="J90" s="48">
        <v>0</v>
      </c>
      <c r="K90" s="48">
        <v>0</v>
      </c>
      <c r="L90" s="48">
        <v>0</v>
      </c>
      <c r="M90" s="48">
        <v>0</v>
      </c>
      <c r="O90" s="31">
        <v>0</v>
      </c>
      <c r="Q90" s="27">
        <f t="shared" si="27"/>
        <v>0</v>
      </c>
      <c r="R90" s="30"/>
      <c r="S90" s="27">
        <f t="shared" si="20"/>
        <v>0</v>
      </c>
      <c r="T90" s="27">
        <f t="shared" si="21"/>
        <v>0</v>
      </c>
      <c r="U90" s="27">
        <f t="shared" si="22"/>
        <v>0</v>
      </c>
      <c r="V90" s="27">
        <f t="shared" si="23"/>
        <v>0</v>
      </c>
      <c r="W90" s="27">
        <f t="shared" si="24"/>
        <v>0</v>
      </c>
      <c r="X90" s="27">
        <f t="shared" si="25"/>
        <v>0</v>
      </c>
      <c r="AA90" s="31">
        <f t="shared" ref="AA90:AA117" si="28">O90-(Q90+SUM(S90:X90))</f>
        <v>0</v>
      </c>
    </row>
    <row r="91" spans="2:27" x14ac:dyDescent="0.4">
      <c r="B91" s="24" t="s">
        <v>180</v>
      </c>
      <c r="C91" s="25" t="s">
        <v>181</v>
      </c>
      <c r="D91" s="26">
        <v>2540900</v>
      </c>
      <c r="E91" s="27">
        <v>0</v>
      </c>
      <c r="F91" s="28">
        <f t="shared" si="26"/>
        <v>0</v>
      </c>
      <c r="H91" s="48">
        <v>0</v>
      </c>
      <c r="I91" s="48">
        <v>0</v>
      </c>
      <c r="J91" s="48">
        <v>0</v>
      </c>
      <c r="K91" s="48">
        <v>0</v>
      </c>
      <c r="L91" s="48">
        <v>0</v>
      </c>
      <c r="M91" s="48">
        <v>0</v>
      </c>
      <c r="O91" s="31">
        <v>1.6330775207824226</v>
      </c>
      <c r="Q91" s="27">
        <f t="shared" si="27"/>
        <v>0</v>
      </c>
      <c r="R91" s="30"/>
      <c r="S91" s="27">
        <f t="shared" si="20"/>
        <v>0</v>
      </c>
      <c r="T91" s="27">
        <f t="shared" si="21"/>
        <v>0</v>
      </c>
      <c r="U91" s="27">
        <f t="shared" si="22"/>
        <v>0</v>
      </c>
      <c r="V91" s="27">
        <f t="shared" si="23"/>
        <v>0</v>
      </c>
      <c r="W91" s="27">
        <f t="shared" si="24"/>
        <v>0</v>
      </c>
      <c r="X91" s="27">
        <f t="shared" si="25"/>
        <v>0</v>
      </c>
      <c r="AA91" s="31">
        <f t="shared" si="28"/>
        <v>1.6330775207824226</v>
      </c>
    </row>
    <row r="92" spans="2:27" x14ac:dyDescent="0.4">
      <c r="B92" s="24" t="s">
        <v>182</v>
      </c>
      <c r="C92" s="25" t="s">
        <v>183</v>
      </c>
      <c r="D92" s="26">
        <v>160400</v>
      </c>
      <c r="E92" s="27">
        <v>0</v>
      </c>
      <c r="F92" s="28">
        <f t="shared" si="26"/>
        <v>0</v>
      </c>
      <c r="H92" s="48">
        <v>0</v>
      </c>
      <c r="I92" s="48">
        <v>0</v>
      </c>
      <c r="J92" s="48">
        <v>0</v>
      </c>
      <c r="K92" s="48">
        <v>0</v>
      </c>
      <c r="L92" s="48">
        <v>0</v>
      </c>
      <c r="M92" s="48">
        <v>0</v>
      </c>
      <c r="O92" s="31">
        <v>0</v>
      </c>
      <c r="Q92" s="27">
        <f t="shared" si="27"/>
        <v>0</v>
      </c>
      <c r="R92" s="30"/>
      <c r="S92" s="27">
        <f t="shared" si="20"/>
        <v>0</v>
      </c>
      <c r="T92" s="27">
        <f t="shared" si="21"/>
        <v>0</v>
      </c>
      <c r="U92" s="27">
        <f t="shared" si="22"/>
        <v>0</v>
      </c>
      <c r="V92" s="27">
        <f t="shared" si="23"/>
        <v>0</v>
      </c>
      <c r="W92" s="27">
        <f t="shared" si="24"/>
        <v>0</v>
      </c>
      <c r="X92" s="27">
        <f t="shared" si="25"/>
        <v>0</v>
      </c>
      <c r="AA92" s="31">
        <f t="shared" si="28"/>
        <v>0</v>
      </c>
    </row>
    <row r="93" spans="2:27" x14ac:dyDescent="0.4">
      <c r="B93" s="24" t="s">
        <v>184</v>
      </c>
      <c r="C93" s="25" t="s">
        <v>185</v>
      </c>
      <c r="D93" s="26">
        <v>8834900</v>
      </c>
      <c r="E93" s="27">
        <v>0</v>
      </c>
      <c r="F93" s="28">
        <f t="shared" si="26"/>
        <v>0</v>
      </c>
      <c r="H93" s="48">
        <v>0</v>
      </c>
      <c r="I93" s="48">
        <v>0</v>
      </c>
      <c r="J93" s="48">
        <v>0</v>
      </c>
      <c r="K93" s="48">
        <v>0</v>
      </c>
      <c r="L93" s="48">
        <v>0</v>
      </c>
      <c r="M93" s="48">
        <v>0</v>
      </c>
      <c r="O93" s="31">
        <v>0</v>
      </c>
      <c r="Q93" s="27">
        <f t="shared" si="27"/>
        <v>0</v>
      </c>
      <c r="R93" s="30"/>
      <c r="S93" s="27">
        <f t="shared" si="20"/>
        <v>0</v>
      </c>
      <c r="T93" s="27">
        <f t="shared" si="21"/>
        <v>0</v>
      </c>
      <c r="U93" s="27">
        <f t="shared" si="22"/>
        <v>0</v>
      </c>
      <c r="V93" s="27">
        <f t="shared" si="23"/>
        <v>0</v>
      </c>
      <c r="W93" s="27">
        <f t="shared" si="24"/>
        <v>0</v>
      </c>
      <c r="X93" s="27">
        <f t="shared" si="25"/>
        <v>0</v>
      </c>
      <c r="AA93" s="31">
        <f t="shared" si="28"/>
        <v>0</v>
      </c>
    </row>
    <row r="94" spans="2:27" ht="13.5" customHeight="1" x14ac:dyDescent="0.4">
      <c r="B94" s="24" t="s">
        <v>186</v>
      </c>
      <c r="C94" s="25" t="s">
        <v>187</v>
      </c>
      <c r="D94" s="26">
        <v>1614800</v>
      </c>
      <c r="E94" s="27">
        <v>0</v>
      </c>
      <c r="F94" s="28">
        <f t="shared" si="26"/>
        <v>0</v>
      </c>
      <c r="H94" s="48">
        <v>0</v>
      </c>
      <c r="I94" s="48">
        <v>0</v>
      </c>
      <c r="J94" s="48">
        <v>0</v>
      </c>
      <c r="K94" s="48">
        <v>0</v>
      </c>
      <c r="L94" s="48">
        <v>0</v>
      </c>
      <c r="M94" s="48">
        <v>0</v>
      </c>
      <c r="O94" s="31">
        <v>0</v>
      </c>
      <c r="Q94" s="27">
        <f t="shared" si="27"/>
        <v>0</v>
      </c>
      <c r="R94" s="30"/>
      <c r="S94" s="27">
        <f t="shared" si="20"/>
        <v>0</v>
      </c>
      <c r="T94" s="27">
        <f t="shared" si="21"/>
        <v>0</v>
      </c>
      <c r="U94" s="27">
        <f t="shared" si="22"/>
        <v>0</v>
      </c>
      <c r="V94" s="27">
        <f t="shared" si="23"/>
        <v>0</v>
      </c>
      <c r="W94" s="27">
        <f t="shared" si="24"/>
        <v>0</v>
      </c>
      <c r="X94" s="27">
        <f t="shared" si="25"/>
        <v>0</v>
      </c>
      <c r="AA94" s="31">
        <f t="shared" si="28"/>
        <v>0</v>
      </c>
    </row>
    <row r="95" spans="2:27" x14ac:dyDescent="0.4">
      <c r="B95" s="24" t="s">
        <v>188</v>
      </c>
      <c r="C95" s="25" t="s">
        <v>189</v>
      </c>
      <c r="D95" s="26">
        <v>3906800</v>
      </c>
      <c r="E95" s="27">
        <v>731400</v>
      </c>
      <c r="F95" s="28">
        <f t="shared" si="26"/>
        <v>0.18721204054469132</v>
      </c>
      <c r="H95" s="48">
        <v>5.1192792054878675E-5</v>
      </c>
      <c r="I95" s="48">
        <v>1.4769120507832497E-2</v>
      </c>
      <c r="J95" s="48">
        <v>0</v>
      </c>
      <c r="K95" s="48">
        <v>5.1192792054878675E-5</v>
      </c>
      <c r="L95" s="48">
        <v>8.4468106890549807E-4</v>
      </c>
      <c r="M95" s="48">
        <v>5.0936828094604279E-3</v>
      </c>
      <c r="O95" s="31">
        <v>0</v>
      </c>
      <c r="Q95" s="27">
        <f t="shared" si="27"/>
        <v>0</v>
      </c>
      <c r="R95" s="30"/>
      <c r="S95" s="27">
        <f t="shared" si="20"/>
        <v>0</v>
      </c>
      <c r="T95" s="27">
        <f t="shared" si="21"/>
        <v>0</v>
      </c>
      <c r="U95" s="27">
        <f t="shared" si="22"/>
        <v>0</v>
      </c>
      <c r="V95" s="27">
        <f t="shared" si="23"/>
        <v>0</v>
      </c>
      <c r="W95" s="27">
        <f t="shared" si="24"/>
        <v>0</v>
      </c>
      <c r="X95" s="27">
        <f t="shared" si="25"/>
        <v>0</v>
      </c>
      <c r="AA95" s="31">
        <f t="shared" si="28"/>
        <v>0</v>
      </c>
    </row>
    <row r="96" spans="2:27" x14ac:dyDescent="0.4">
      <c r="B96" s="24" t="s">
        <v>190</v>
      </c>
      <c r="C96" s="25" t="s">
        <v>191</v>
      </c>
      <c r="D96" s="26">
        <v>1827600</v>
      </c>
      <c r="E96" s="27">
        <v>0</v>
      </c>
      <c r="F96" s="28">
        <f t="shared" si="26"/>
        <v>0</v>
      </c>
      <c r="H96" s="48">
        <v>0</v>
      </c>
      <c r="I96" s="48">
        <v>0</v>
      </c>
      <c r="J96" s="48">
        <v>0</v>
      </c>
      <c r="K96" s="48">
        <v>0</v>
      </c>
      <c r="L96" s="48">
        <v>0</v>
      </c>
      <c r="M96" s="48">
        <v>0</v>
      </c>
      <c r="O96" s="31">
        <v>0</v>
      </c>
      <c r="Q96" s="27">
        <f t="shared" si="27"/>
        <v>0</v>
      </c>
      <c r="R96" s="30"/>
      <c r="S96" s="27">
        <f t="shared" si="20"/>
        <v>0</v>
      </c>
      <c r="T96" s="27">
        <f t="shared" si="21"/>
        <v>0</v>
      </c>
      <c r="U96" s="27">
        <f t="shared" si="22"/>
        <v>0</v>
      </c>
      <c r="V96" s="27">
        <f t="shared" si="23"/>
        <v>0</v>
      </c>
      <c r="W96" s="27">
        <f t="shared" si="24"/>
        <v>0</v>
      </c>
      <c r="X96" s="27">
        <f t="shared" si="25"/>
        <v>0</v>
      </c>
      <c r="AA96" s="31">
        <f t="shared" si="28"/>
        <v>0</v>
      </c>
    </row>
    <row r="97" spans="2:27" x14ac:dyDescent="0.4">
      <c r="B97" s="24" t="s">
        <v>192</v>
      </c>
      <c r="C97" s="25" t="s">
        <v>193</v>
      </c>
      <c r="D97" s="26">
        <v>2059800.0000000002</v>
      </c>
      <c r="E97" s="27">
        <v>845699.99999999988</v>
      </c>
      <c r="F97" s="28">
        <f t="shared" si="26"/>
        <v>0.41057384212059411</v>
      </c>
      <c r="H97" s="48">
        <v>1.9419361103019709E-4</v>
      </c>
      <c r="I97" s="48">
        <v>3.0973880959316434E-2</v>
      </c>
      <c r="J97" s="48">
        <v>1.4564520827264782E-4</v>
      </c>
      <c r="K97" s="48">
        <v>4.8548402757549273E-5</v>
      </c>
      <c r="L97" s="48">
        <v>2.0390329158170694E-3</v>
      </c>
      <c r="M97" s="48">
        <v>5.3888727060879688E-3</v>
      </c>
      <c r="O97" s="31">
        <v>0</v>
      </c>
      <c r="Q97" s="27">
        <f t="shared" si="27"/>
        <v>0</v>
      </c>
      <c r="R97" s="30"/>
      <c r="S97" s="27">
        <f t="shared" si="20"/>
        <v>0</v>
      </c>
      <c r="T97" s="27">
        <f t="shared" si="21"/>
        <v>0</v>
      </c>
      <c r="U97" s="27">
        <f t="shared" si="22"/>
        <v>0</v>
      </c>
      <c r="V97" s="27">
        <f t="shared" si="23"/>
        <v>0</v>
      </c>
      <c r="W97" s="27">
        <f t="shared" si="24"/>
        <v>0</v>
      </c>
      <c r="X97" s="27">
        <f t="shared" si="25"/>
        <v>0</v>
      </c>
      <c r="AA97" s="31">
        <f t="shared" si="28"/>
        <v>0</v>
      </c>
    </row>
    <row r="98" spans="2:27" x14ac:dyDescent="0.4">
      <c r="B98" s="24" t="s">
        <v>194</v>
      </c>
      <c r="C98" s="25" t="s">
        <v>195</v>
      </c>
      <c r="D98" s="26">
        <v>1233100</v>
      </c>
      <c r="E98" s="27">
        <v>0</v>
      </c>
      <c r="F98" s="28">
        <f t="shared" si="26"/>
        <v>0</v>
      </c>
      <c r="H98" s="48">
        <v>0</v>
      </c>
      <c r="I98" s="48">
        <v>0</v>
      </c>
      <c r="J98" s="48">
        <v>0</v>
      </c>
      <c r="K98" s="48">
        <v>0</v>
      </c>
      <c r="L98" s="48">
        <v>0</v>
      </c>
      <c r="M98" s="48">
        <v>0</v>
      </c>
      <c r="O98" s="31">
        <v>0</v>
      </c>
      <c r="Q98" s="27">
        <f t="shared" si="27"/>
        <v>0</v>
      </c>
      <c r="R98" s="30"/>
      <c r="S98" s="27">
        <f t="shared" si="20"/>
        <v>0</v>
      </c>
      <c r="T98" s="27">
        <f t="shared" si="21"/>
        <v>0</v>
      </c>
      <c r="U98" s="27">
        <f t="shared" si="22"/>
        <v>0</v>
      </c>
      <c r="V98" s="27">
        <f t="shared" si="23"/>
        <v>0</v>
      </c>
      <c r="W98" s="27">
        <f t="shared" si="24"/>
        <v>0</v>
      </c>
      <c r="X98" s="27">
        <f t="shared" si="25"/>
        <v>0</v>
      </c>
      <c r="AA98" s="31">
        <f t="shared" si="28"/>
        <v>0</v>
      </c>
    </row>
    <row r="99" spans="2:27" x14ac:dyDescent="0.4">
      <c r="B99" s="24" t="s">
        <v>196</v>
      </c>
      <c r="C99" s="25" t="s">
        <v>197</v>
      </c>
      <c r="D99" s="26">
        <v>9112200</v>
      </c>
      <c r="E99" s="27">
        <v>0</v>
      </c>
      <c r="F99" s="28">
        <f t="shared" si="26"/>
        <v>0</v>
      </c>
      <c r="H99" s="48">
        <v>0</v>
      </c>
      <c r="I99" s="48">
        <v>1.0974298193630518E-5</v>
      </c>
      <c r="J99" s="48">
        <v>0</v>
      </c>
      <c r="K99" s="48">
        <v>0</v>
      </c>
      <c r="L99" s="48">
        <v>0</v>
      </c>
      <c r="M99" s="48">
        <v>0</v>
      </c>
      <c r="O99" s="31">
        <v>0</v>
      </c>
      <c r="Q99" s="27">
        <f t="shared" si="27"/>
        <v>0</v>
      </c>
      <c r="R99" s="30"/>
      <c r="S99" s="27">
        <f t="shared" si="20"/>
        <v>0</v>
      </c>
      <c r="T99" s="27">
        <f t="shared" si="21"/>
        <v>0</v>
      </c>
      <c r="U99" s="27">
        <f t="shared" si="22"/>
        <v>0</v>
      </c>
      <c r="V99" s="27">
        <f t="shared" si="23"/>
        <v>0</v>
      </c>
      <c r="W99" s="27">
        <f t="shared" si="24"/>
        <v>0</v>
      </c>
      <c r="X99" s="27">
        <f t="shared" si="25"/>
        <v>0</v>
      </c>
      <c r="AA99" s="31">
        <f t="shared" si="28"/>
        <v>0</v>
      </c>
    </row>
    <row r="100" spans="2:27" x14ac:dyDescent="0.4">
      <c r="B100" s="24" t="s">
        <v>198</v>
      </c>
      <c r="C100" s="25" t="s">
        <v>199</v>
      </c>
      <c r="D100" s="26">
        <v>554800</v>
      </c>
      <c r="E100" s="27">
        <v>0</v>
      </c>
      <c r="F100" s="28">
        <f t="shared" si="26"/>
        <v>0</v>
      </c>
      <c r="H100" s="48">
        <v>0</v>
      </c>
      <c r="I100" s="48">
        <v>0</v>
      </c>
      <c r="J100" s="48">
        <v>0</v>
      </c>
      <c r="K100" s="48">
        <v>0</v>
      </c>
      <c r="L100" s="48">
        <v>0</v>
      </c>
      <c r="M100" s="48">
        <v>0</v>
      </c>
      <c r="O100" s="31">
        <v>0</v>
      </c>
      <c r="Q100" s="27">
        <f t="shared" si="27"/>
        <v>0</v>
      </c>
      <c r="R100" s="30"/>
      <c r="S100" s="27">
        <f t="shared" si="20"/>
        <v>0</v>
      </c>
      <c r="T100" s="27">
        <f t="shared" si="21"/>
        <v>0</v>
      </c>
      <c r="U100" s="27">
        <f t="shared" si="22"/>
        <v>0</v>
      </c>
      <c r="V100" s="27">
        <f t="shared" si="23"/>
        <v>0</v>
      </c>
      <c r="W100" s="27">
        <f t="shared" si="24"/>
        <v>0</v>
      </c>
      <c r="X100" s="27">
        <f t="shared" si="25"/>
        <v>0</v>
      </c>
      <c r="AA100" s="31">
        <f t="shared" si="28"/>
        <v>0</v>
      </c>
    </row>
    <row r="101" spans="2:27" x14ac:dyDescent="0.4">
      <c r="B101" s="24" t="s">
        <v>200</v>
      </c>
      <c r="C101" s="25" t="s">
        <v>201</v>
      </c>
      <c r="D101" s="26">
        <v>7722000</v>
      </c>
      <c r="E101" s="27">
        <v>0</v>
      </c>
      <c r="F101" s="28">
        <f t="shared" si="26"/>
        <v>0</v>
      </c>
      <c r="H101" s="48">
        <v>0</v>
      </c>
      <c r="I101" s="48">
        <v>0</v>
      </c>
      <c r="J101" s="48">
        <v>0</v>
      </c>
      <c r="K101" s="48">
        <v>0</v>
      </c>
      <c r="L101" s="48">
        <v>0</v>
      </c>
      <c r="M101" s="48">
        <v>0</v>
      </c>
      <c r="O101" s="31">
        <v>0</v>
      </c>
      <c r="Q101" s="27">
        <f t="shared" si="27"/>
        <v>0</v>
      </c>
      <c r="R101" s="30"/>
      <c r="S101" s="27">
        <f t="shared" si="20"/>
        <v>0</v>
      </c>
      <c r="T101" s="27">
        <f t="shared" si="21"/>
        <v>0</v>
      </c>
      <c r="U101" s="27">
        <f t="shared" si="22"/>
        <v>0</v>
      </c>
      <c r="V101" s="27">
        <f t="shared" si="23"/>
        <v>0</v>
      </c>
      <c r="W101" s="27">
        <f t="shared" si="24"/>
        <v>0</v>
      </c>
      <c r="X101" s="27">
        <f t="shared" si="25"/>
        <v>0</v>
      </c>
      <c r="AA101" s="31">
        <f t="shared" si="28"/>
        <v>0</v>
      </c>
    </row>
    <row r="102" spans="2:27" x14ac:dyDescent="0.4">
      <c r="B102" s="24" t="s">
        <v>202</v>
      </c>
      <c r="C102" s="25" t="s">
        <v>203</v>
      </c>
      <c r="D102" s="26">
        <v>54700</v>
      </c>
      <c r="E102" s="27">
        <v>0</v>
      </c>
      <c r="F102" s="28">
        <f t="shared" si="26"/>
        <v>0</v>
      </c>
      <c r="H102" s="48">
        <v>0</v>
      </c>
      <c r="I102" s="48">
        <v>0</v>
      </c>
      <c r="J102" s="48">
        <v>0</v>
      </c>
      <c r="K102" s="48">
        <v>0</v>
      </c>
      <c r="L102" s="48">
        <v>0</v>
      </c>
      <c r="M102" s="48">
        <v>0</v>
      </c>
      <c r="O102" s="31">
        <v>0</v>
      </c>
      <c r="Q102" s="27">
        <f t="shared" si="27"/>
        <v>0</v>
      </c>
      <c r="R102" s="30"/>
      <c r="S102" s="27">
        <f t="shared" si="20"/>
        <v>0</v>
      </c>
      <c r="T102" s="27">
        <f t="shared" si="21"/>
        <v>0</v>
      </c>
      <c r="U102" s="27">
        <f t="shared" si="22"/>
        <v>0</v>
      </c>
      <c r="V102" s="27">
        <f t="shared" si="23"/>
        <v>0</v>
      </c>
      <c r="W102" s="27">
        <f t="shared" si="24"/>
        <v>0</v>
      </c>
      <c r="X102" s="27">
        <f t="shared" si="25"/>
        <v>0</v>
      </c>
      <c r="AA102" s="31">
        <f t="shared" si="28"/>
        <v>0</v>
      </c>
    </row>
    <row r="103" spans="2:27" x14ac:dyDescent="0.4">
      <c r="B103" s="24" t="s">
        <v>204</v>
      </c>
      <c r="C103" s="25" t="s">
        <v>205</v>
      </c>
      <c r="D103" s="26">
        <v>6478100</v>
      </c>
      <c r="E103" s="27">
        <v>0</v>
      </c>
      <c r="F103" s="28">
        <f t="shared" si="26"/>
        <v>0</v>
      </c>
      <c r="H103" s="48">
        <v>0</v>
      </c>
      <c r="I103" s="48">
        <v>0</v>
      </c>
      <c r="J103" s="48">
        <v>0</v>
      </c>
      <c r="K103" s="48">
        <v>0</v>
      </c>
      <c r="L103" s="48">
        <v>0</v>
      </c>
      <c r="M103" s="48">
        <v>0</v>
      </c>
      <c r="O103" s="31">
        <v>0</v>
      </c>
      <c r="Q103" s="27">
        <f t="shared" si="27"/>
        <v>0</v>
      </c>
      <c r="R103" s="30"/>
      <c r="S103" s="27">
        <f t="shared" si="20"/>
        <v>0</v>
      </c>
      <c r="T103" s="27">
        <f t="shared" si="21"/>
        <v>0</v>
      </c>
      <c r="U103" s="27">
        <f t="shared" si="22"/>
        <v>0</v>
      </c>
      <c r="V103" s="27">
        <f t="shared" si="23"/>
        <v>0</v>
      </c>
      <c r="W103" s="27">
        <f t="shared" si="24"/>
        <v>0</v>
      </c>
      <c r="X103" s="27">
        <f t="shared" si="25"/>
        <v>0</v>
      </c>
      <c r="AA103" s="31">
        <f t="shared" si="28"/>
        <v>0</v>
      </c>
    </row>
    <row r="104" spans="2:27" x14ac:dyDescent="0.4">
      <c r="B104" s="24" t="s">
        <v>206</v>
      </c>
      <c r="C104" s="25" t="s">
        <v>207</v>
      </c>
      <c r="D104" s="26">
        <v>1151600</v>
      </c>
      <c r="E104" s="27">
        <v>0</v>
      </c>
      <c r="F104" s="28">
        <f t="shared" si="26"/>
        <v>0</v>
      </c>
      <c r="H104" s="48">
        <v>0</v>
      </c>
      <c r="I104" s="48">
        <v>0</v>
      </c>
      <c r="J104" s="48">
        <v>0</v>
      </c>
      <c r="K104" s="48">
        <v>0</v>
      </c>
      <c r="L104" s="48">
        <v>0</v>
      </c>
      <c r="M104" s="48">
        <v>0</v>
      </c>
      <c r="O104" s="31">
        <v>0</v>
      </c>
      <c r="Q104" s="27">
        <f t="shared" si="27"/>
        <v>0</v>
      </c>
      <c r="R104" s="30"/>
      <c r="S104" s="27">
        <f t="shared" si="20"/>
        <v>0</v>
      </c>
      <c r="T104" s="27">
        <f t="shared" si="21"/>
        <v>0</v>
      </c>
      <c r="U104" s="27">
        <f t="shared" si="22"/>
        <v>0</v>
      </c>
      <c r="V104" s="27">
        <f t="shared" si="23"/>
        <v>0</v>
      </c>
      <c r="W104" s="27">
        <f t="shared" si="24"/>
        <v>0</v>
      </c>
      <c r="X104" s="27">
        <f t="shared" si="25"/>
        <v>0</v>
      </c>
      <c r="AA104" s="31">
        <f t="shared" si="28"/>
        <v>0</v>
      </c>
    </row>
    <row r="105" spans="2:27" x14ac:dyDescent="0.4">
      <c r="B105" s="24" t="s">
        <v>208</v>
      </c>
      <c r="C105" s="25" t="s">
        <v>209</v>
      </c>
      <c r="D105" s="26">
        <v>3708600</v>
      </c>
      <c r="E105" s="27">
        <v>0</v>
      </c>
      <c r="F105" s="28">
        <f t="shared" si="26"/>
        <v>0</v>
      </c>
      <c r="H105" s="48">
        <v>0</v>
      </c>
      <c r="I105" s="48">
        <v>0</v>
      </c>
      <c r="J105" s="48">
        <v>0</v>
      </c>
      <c r="K105" s="48">
        <v>0</v>
      </c>
      <c r="L105" s="48">
        <v>0</v>
      </c>
      <c r="M105" s="48">
        <v>0</v>
      </c>
      <c r="O105" s="31">
        <v>0</v>
      </c>
      <c r="Q105" s="27">
        <f t="shared" si="27"/>
        <v>0</v>
      </c>
      <c r="R105" s="30"/>
      <c r="S105" s="27">
        <f t="shared" si="20"/>
        <v>0</v>
      </c>
      <c r="T105" s="27">
        <f t="shared" si="21"/>
        <v>0</v>
      </c>
      <c r="U105" s="27">
        <f t="shared" si="22"/>
        <v>0</v>
      </c>
      <c r="V105" s="27">
        <f t="shared" si="23"/>
        <v>0</v>
      </c>
      <c r="W105" s="27">
        <f t="shared" si="24"/>
        <v>0</v>
      </c>
      <c r="X105" s="27">
        <f t="shared" si="25"/>
        <v>0</v>
      </c>
      <c r="AA105" s="31">
        <f t="shared" si="28"/>
        <v>0</v>
      </c>
    </row>
    <row r="106" spans="2:27" x14ac:dyDescent="0.4">
      <c r="B106" s="24" t="s">
        <v>210</v>
      </c>
      <c r="C106" s="25" t="s">
        <v>211</v>
      </c>
      <c r="D106" s="26">
        <v>399400</v>
      </c>
      <c r="E106" s="27">
        <v>0</v>
      </c>
      <c r="F106" s="28">
        <f t="shared" si="26"/>
        <v>0</v>
      </c>
      <c r="H106" s="48">
        <v>0</v>
      </c>
      <c r="I106" s="48">
        <v>0</v>
      </c>
      <c r="J106" s="48">
        <v>0</v>
      </c>
      <c r="K106" s="48">
        <v>0</v>
      </c>
      <c r="L106" s="48">
        <v>0</v>
      </c>
      <c r="M106" s="48">
        <v>0</v>
      </c>
      <c r="O106" s="31">
        <v>0</v>
      </c>
      <c r="Q106" s="27">
        <f t="shared" si="27"/>
        <v>0</v>
      </c>
      <c r="R106" s="30"/>
      <c r="S106" s="27">
        <f t="shared" ref="S106:S117" si="29">$O106*H106</f>
        <v>0</v>
      </c>
      <c r="T106" s="27">
        <f t="shared" ref="T106:T117" si="30">$O106*I106</f>
        <v>0</v>
      </c>
      <c r="U106" s="27">
        <f t="shared" ref="U106:U117" si="31">$O106*J106</f>
        <v>0</v>
      </c>
      <c r="V106" s="27">
        <f t="shared" ref="V106:V117" si="32">$O106*K106</f>
        <v>0</v>
      </c>
      <c r="W106" s="27">
        <f t="shared" ref="W106:W117" si="33">$O106*L106</f>
        <v>0</v>
      </c>
      <c r="X106" s="27">
        <f t="shared" ref="X106:X117" si="34">$O106*M106</f>
        <v>0</v>
      </c>
      <c r="AA106" s="31">
        <f t="shared" si="28"/>
        <v>0</v>
      </c>
    </row>
    <row r="107" spans="2:27" x14ac:dyDescent="0.4">
      <c r="B107" s="24" t="s">
        <v>212</v>
      </c>
      <c r="C107" s="25" t="s">
        <v>213</v>
      </c>
      <c r="D107" s="26">
        <v>4300</v>
      </c>
      <c r="E107" s="27">
        <v>0</v>
      </c>
      <c r="F107" s="28">
        <f t="shared" si="26"/>
        <v>0</v>
      </c>
      <c r="H107" s="48">
        <v>0</v>
      </c>
      <c r="I107" s="48">
        <v>0</v>
      </c>
      <c r="J107" s="48">
        <v>0</v>
      </c>
      <c r="K107" s="48">
        <v>0</v>
      </c>
      <c r="L107" s="48">
        <v>0</v>
      </c>
      <c r="M107" s="48">
        <v>0</v>
      </c>
      <c r="O107" s="31">
        <v>4.2</v>
      </c>
      <c r="Q107" s="27">
        <f t="shared" si="27"/>
        <v>0</v>
      </c>
      <c r="R107" s="30"/>
      <c r="S107" s="27">
        <f t="shared" si="29"/>
        <v>0</v>
      </c>
      <c r="T107" s="27">
        <f t="shared" si="30"/>
        <v>0</v>
      </c>
      <c r="U107" s="27">
        <f t="shared" si="31"/>
        <v>0</v>
      </c>
      <c r="V107" s="27">
        <f t="shared" si="32"/>
        <v>0</v>
      </c>
      <c r="W107" s="27">
        <f t="shared" si="33"/>
        <v>0</v>
      </c>
      <c r="X107" s="27">
        <f t="shared" si="34"/>
        <v>0</v>
      </c>
      <c r="AA107" s="31">
        <f t="shared" si="28"/>
        <v>4.2</v>
      </c>
    </row>
    <row r="108" spans="2:27" x14ac:dyDescent="0.4">
      <c r="B108" s="24" t="s">
        <v>214</v>
      </c>
      <c r="C108" s="25" t="s">
        <v>215</v>
      </c>
      <c r="D108" s="26">
        <v>2768300</v>
      </c>
      <c r="E108" s="27">
        <v>0</v>
      </c>
      <c r="F108" s="28">
        <f t="shared" si="26"/>
        <v>0</v>
      </c>
      <c r="H108" s="48">
        <v>0</v>
      </c>
      <c r="I108" s="48">
        <v>0</v>
      </c>
      <c r="J108" s="48">
        <v>0</v>
      </c>
      <c r="K108" s="48">
        <v>0</v>
      </c>
      <c r="L108" s="48">
        <v>0</v>
      </c>
      <c r="M108" s="48">
        <v>0</v>
      </c>
      <c r="O108" s="31">
        <v>0</v>
      </c>
      <c r="Q108" s="27">
        <f t="shared" si="27"/>
        <v>0</v>
      </c>
      <c r="R108" s="30"/>
      <c r="S108" s="27">
        <f t="shared" si="29"/>
        <v>0</v>
      </c>
      <c r="T108" s="27">
        <f t="shared" si="30"/>
        <v>0</v>
      </c>
      <c r="U108" s="27">
        <f t="shared" si="31"/>
        <v>0</v>
      </c>
      <c r="V108" s="27">
        <f t="shared" si="32"/>
        <v>0</v>
      </c>
      <c r="W108" s="27">
        <f t="shared" si="33"/>
        <v>0</v>
      </c>
      <c r="X108" s="27">
        <f t="shared" si="34"/>
        <v>0</v>
      </c>
      <c r="AA108" s="31">
        <f t="shared" si="28"/>
        <v>0</v>
      </c>
    </row>
    <row r="109" spans="2:27" x14ac:dyDescent="0.4">
      <c r="B109" s="24" t="s">
        <v>216</v>
      </c>
      <c r="C109" s="25" t="s">
        <v>217</v>
      </c>
      <c r="D109" s="26">
        <v>1010300</v>
      </c>
      <c r="E109" s="27">
        <v>0</v>
      </c>
      <c r="F109" s="28">
        <f t="shared" si="26"/>
        <v>0</v>
      </c>
      <c r="H109" s="48">
        <v>0</v>
      </c>
      <c r="I109" s="48">
        <v>0</v>
      </c>
      <c r="J109" s="48">
        <v>0</v>
      </c>
      <c r="K109" s="48">
        <v>0</v>
      </c>
      <c r="L109" s="48">
        <v>0</v>
      </c>
      <c r="M109" s="48">
        <v>0</v>
      </c>
      <c r="O109" s="31">
        <v>15.2</v>
      </c>
      <c r="Q109" s="27">
        <f t="shared" si="27"/>
        <v>0</v>
      </c>
      <c r="R109" s="30"/>
      <c r="S109" s="27">
        <f t="shared" si="29"/>
        <v>0</v>
      </c>
      <c r="T109" s="27">
        <f t="shared" si="30"/>
        <v>0</v>
      </c>
      <c r="U109" s="27">
        <f t="shared" si="31"/>
        <v>0</v>
      </c>
      <c r="V109" s="27">
        <f t="shared" si="32"/>
        <v>0</v>
      </c>
      <c r="W109" s="27">
        <f t="shared" si="33"/>
        <v>0</v>
      </c>
      <c r="X109" s="27">
        <f t="shared" si="34"/>
        <v>0</v>
      </c>
      <c r="AA109" s="31">
        <f t="shared" si="28"/>
        <v>15.2</v>
      </c>
    </row>
    <row r="110" spans="2:27" x14ac:dyDescent="0.4">
      <c r="B110" s="24" t="s">
        <v>218</v>
      </c>
      <c r="C110" s="25" t="s">
        <v>219</v>
      </c>
      <c r="D110" s="26">
        <v>1991200</v>
      </c>
      <c r="E110" s="27">
        <v>0</v>
      </c>
      <c r="F110" s="28">
        <f t="shared" si="26"/>
        <v>0</v>
      </c>
      <c r="H110" s="48">
        <v>0</v>
      </c>
      <c r="I110" s="48">
        <v>0</v>
      </c>
      <c r="J110" s="48">
        <v>0</v>
      </c>
      <c r="K110" s="48">
        <v>0</v>
      </c>
      <c r="L110" s="48">
        <v>0</v>
      </c>
      <c r="M110" s="48">
        <v>0</v>
      </c>
      <c r="O110" s="31">
        <v>10.036781226595659</v>
      </c>
      <c r="Q110" s="27">
        <f t="shared" si="27"/>
        <v>0</v>
      </c>
      <c r="R110" s="30"/>
      <c r="S110" s="27">
        <f t="shared" si="29"/>
        <v>0</v>
      </c>
      <c r="T110" s="27">
        <f t="shared" si="30"/>
        <v>0</v>
      </c>
      <c r="U110" s="27">
        <f t="shared" si="31"/>
        <v>0</v>
      </c>
      <c r="V110" s="27">
        <f t="shared" si="32"/>
        <v>0</v>
      </c>
      <c r="W110" s="27">
        <f t="shared" si="33"/>
        <v>0</v>
      </c>
      <c r="X110" s="27">
        <f t="shared" si="34"/>
        <v>0</v>
      </c>
      <c r="AA110" s="31">
        <f t="shared" si="28"/>
        <v>10.036781226595659</v>
      </c>
    </row>
    <row r="111" spans="2:27" x14ac:dyDescent="0.4">
      <c r="B111" s="24" t="s">
        <v>220</v>
      </c>
      <c r="C111" s="25" t="s">
        <v>221</v>
      </c>
      <c r="D111" s="26">
        <v>12391800</v>
      </c>
      <c r="E111" s="27">
        <v>0</v>
      </c>
      <c r="F111" s="28">
        <f t="shared" si="26"/>
        <v>0</v>
      </c>
      <c r="H111" s="48">
        <v>0</v>
      </c>
      <c r="I111" s="48">
        <v>0</v>
      </c>
      <c r="J111" s="48">
        <v>0</v>
      </c>
      <c r="K111" s="48">
        <v>0</v>
      </c>
      <c r="L111" s="48">
        <v>0</v>
      </c>
      <c r="M111" s="48">
        <v>0</v>
      </c>
      <c r="O111" s="31">
        <v>9.8746546215836375</v>
      </c>
      <c r="Q111" s="27">
        <f t="shared" si="27"/>
        <v>0</v>
      </c>
      <c r="R111" s="30"/>
      <c r="S111" s="27">
        <f t="shared" si="29"/>
        <v>0</v>
      </c>
      <c r="T111" s="27">
        <f t="shared" si="30"/>
        <v>0</v>
      </c>
      <c r="U111" s="27">
        <f t="shared" si="31"/>
        <v>0</v>
      </c>
      <c r="V111" s="27">
        <f t="shared" si="32"/>
        <v>0</v>
      </c>
      <c r="W111" s="27">
        <f t="shared" si="33"/>
        <v>0</v>
      </c>
      <c r="X111" s="27">
        <f t="shared" si="34"/>
        <v>0</v>
      </c>
      <c r="AA111" s="31">
        <f t="shared" si="28"/>
        <v>9.8746546215836375</v>
      </c>
    </row>
    <row r="112" spans="2:27" x14ac:dyDescent="0.4">
      <c r="B112" s="24" t="s">
        <v>222</v>
      </c>
      <c r="C112" s="25" t="s">
        <v>223</v>
      </c>
      <c r="D112" s="26">
        <v>3220000</v>
      </c>
      <c r="E112" s="27">
        <v>0</v>
      </c>
      <c r="F112" s="28">
        <f t="shared" si="26"/>
        <v>0</v>
      </c>
      <c r="H112" s="48">
        <v>0</v>
      </c>
      <c r="I112" s="48">
        <v>0</v>
      </c>
      <c r="J112" s="48">
        <v>0</v>
      </c>
      <c r="K112" s="48">
        <v>0</v>
      </c>
      <c r="L112" s="48">
        <v>0</v>
      </c>
      <c r="M112" s="48">
        <v>0</v>
      </c>
      <c r="O112" s="31">
        <v>10.325671742808799</v>
      </c>
      <c r="Q112" s="27">
        <f t="shared" si="27"/>
        <v>0</v>
      </c>
      <c r="R112" s="30"/>
      <c r="S112" s="27">
        <f t="shared" si="29"/>
        <v>0</v>
      </c>
      <c r="T112" s="27">
        <f t="shared" si="30"/>
        <v>0</v>
      </c>
      <c r="U112" s="27">
        <f t="shared" si="31"/>
        <v>0</v>
      </c>
      <c r="V112" s="27">
        <f t="shared" si="32"/>
        <v>0</v>
      </c>
      <c r="W112" s="27">
        <f t="shared" si="33"/>
        <v>0</v>
      </c>
      <c r="X112" s="27">
        <f t="shared" si="34"/>
        <v>0</v>
      </c>
      <c r="AA112" s="31">
        <f t="shared" si="28"/>
        <v>10.325671742808799</v>
      </c>
    </row>
    <row r="113" spans="2:27" x14ac:dyDescent="0.4">
      <c r="B113" s="24" t="s">
        <v>224</v>
      </c>
      <c r="C113" s="25" t="s">
        <v>225</v>
      </c>
      <c r="D113" s="26">
        <v>6767900</v>
      </c>
      <c r="E113" s="27">
        <v>0</v>
      </c>
      <c r="F113" s="28">
        <f t="shared" si="26"/>
        <v>0</v>
      </c>
      <c r="H113" s="48">
        <v>0</v>
      </c>
      <c r="I113" s="48">
        <v>0</v>
      </c>
      <c r="J113" s="48">
        <v>0</v>
      </c>
      <c r="K113" s="48">
        <v>0</v>
      </c>
      <c r="L113" s="48">
        <v>0</v>
      </c>
      <c r="M113" s="48">
        <v>0</v>
      </c>
      <c r="O113" s="31">
        <v>0</v>
      </c>
      <c r="Q113" s="27">
        <f t="shared" si="27"/>
        <v>0</v>
      </c>
      <c r="R113" s="30"/>
      <c r="S113" s="27">
        <f t="shared" si="29"/>
        <v>0</v>
      </c>
      <c r="T113" s="27">
        <f t="shared" si="30"/>
        <v>0</v>
      </c>
      <c r="U113" s="27">
        <f t="shared" si="31"/>
        <v>0</v>
      </c>
      <c r="V113" s="27">
        <f t="shared" si="32"/>
        <v>0</v>
      </c>
      <c r="W113" s="27">
        <f t="shared" si="33"/>
        <v>0</v>
      </c>
      <c r="X113" s="27">
        <f t="shared" si="34"/>
        <v>0</v>
      </c>
      <c r="AA113" s="31">
        <f t="shared" si="28"/>
        <v>0</v>
      </c>
    </row>
    <row r="114" spans="2:27" x14ac:dyDescent="0.4">
      <c r="B114" s="24" t="s">
        <v>226</v>
      </c>
      <c r="C114" s="25" t="s">
        <v>227</v>
      </c>
      <c r="D114" s="26">
        <v>487000</v>
      </c>
      <c r="E114" s="27">
        <v>0</v>
      </c>
      <c r="F114" s="28">
        <f t="shared" si="26"/>
        <v>0</v>
      </c>
      <c r="H114" s="48">
        <v>0</v>
      </c>
      <c r="I114" s="48">
        <v>0</v>
      </c>
      <c r="J114" s="48">
        <v>0</v>
      </c>
      <c r="K114" s="48">
        <v>0</v>
      </c>
      <c r="L114" s="48">
        <v>0</v>
      </c>
      <c r="M114" s="48">
        <v>0</v>
      </c>
      <c r="O114" s="31">
        <v>0</v>
      </c>
      <c r="Q114" s="27">
        <f t="shared" si="27"/>
        <v>0</v>
      </c>
      <c r="R114" s="30"/>
      <c r="S114" s="27">
        <f t="shared" si="29"/>
        <v>0</v>
      </c>
      <c r="T114" s="27">
        <f t="shared" si="30"/>
        <v>0</v>
      </c>
      <c r="U114" s="27">
        <f t="shared" si="31"/>
        <v>0</v>
      </c>
      <c r="V114" s="27">
        <f t="shared" si="32"/>
        <v>0</v>
      </c>
      <c r="W114" s="27">
        <f t="shared" si="33"/>
        <v>0</v>
      </c>
      <c r="X114" s="27">
        <f t="shared" si="34"/>
        <v>0</v>
      </c>
      <c r="AA114" s="31">
        <f t="shared" si="28"/>
        <v>0</v>
      </c>
    </row>
    <row r="115" spans="2:27" x14ac:dyDescent="0.4">
      <c r="B115" s="24" t="s">
        <v>228</v>
      </c>
      <c r="C115" s="25" t="s">
        <v>229</v>
      </c>
      <c r="D115" s="26">
        <v>5474700</v>
      </c>
      <c r="E115" s="27">
        <v>0</v>
      </c>
      <c r="F115" s="28">
        <f t="shared" si="26"/>
        <v>0</v>
      </c>
      <c r="H115" s="48">
        <v>0</v>
      </c>
      <c r="I115" s="48">
        <v>0</v>
      </c>
      <c r="J115" s="48">
        <v>0</v>
      </c>
      <c r="K115" s="48">
        <v>0</v>
      </c>
      <c r="L115" s="48">
        <v>0</v>
      </c>
      <c r="M115" s="48">
        <v>0</v>
      </c>
      <c r="O115" s="31">
        <v>4.1500000000000004</v>
      </c>
      <c r="Q115" s="27">
        <f t="shared" si="27"/>
        <v>0</v>
      </c>
      <c r="R115" s="30"/>
      <c r="S115" s="27">
        <f t="shared" si="29"/>
        <v>0</v>
      </c>
      <c r="T115" s="27">
        <f t="shared" si="30"/>
        <v>0</v>
      </c>
      <c r="U115" s="27">
        <f t="shared" si="31"/>
        <v>0</v>
      </c>
      <c r="V115" s="27">
        <f t="shared" si="32"/>
        <v>0</v>
      </c>
      <c r="W115" s="27">
        <f t="shared" si="33"/>
        <v>0</v>
      </c>
      <c r="X115" s="27">
        <f t="shared" si="34"/>
        <v>0</v>
      </c>
      <c r="AA115" s="31">
        <f t="shared" si="28"/>
        <v>4.1500000000000004</v>
      </c>
    </row>
    <row r="116" spans="2:27" x14ac:dyDescent="0.4">
      <c r="B116" s="24" t="s">
        <v>230</v>
      </c>
      <c r="C116" s="25" t="s">
        <v>231</v>
      </c>
      <c r="D116" s="26">
        <v>0</v>
      </c>
      <c r="E116" s="27">
        <v>0</v>
      </c>
      <c r="F116" s="28">
        <v>0</v>
      </c>
      <c r="H116" s="48">
        <v>0</v>
      </c>
      <c r="I116" s="48">
        <v>0</v>
      </c>
      <c r="J116" s="48">
        <v>0</v>
      </c>
      <c r="K116" s="48">
        <v>0</v>
      </c>
      <c r="L116" s="48">
        <v>0</v>
      </c>
      <c r="M116" s="48">
        <v>0</v>
      </c>
      <c r="O116" s="31">
        <v>0</v>
      </c>
      <c r="Q116" s="27">
        <f t="shared" si="27"/>
        <v>0</v>
      </c>
      <c r="R116" s="30"/>
      <c r="S116" s="27">
        <f t="shared" si="29"/>
        <v>0</v>
      </c>
      <c r="T116" s="27">
        <f t="shared" si="30"/>
        <v>0</v>
      </c>
      <c r="U116" s="27">
        <f t="shared" si="31"/>
        <v>0</v>
      </c>
      <c r="V116" s="27">
        <f t="shared" si="32"/>
        <v>0</v>
      </c>
      <c r="W116" s="27">
        <f t="shared" si="33"/>
        <v>0</v>
      </c>
      <c r="X116" s="27">
        <f t="shared" si="34"/>
        <v>0</v>
      </c>
      <c r="AA116" s="31">
        <f t="shared" si="28"/>
        <v>0</v>
      </c>
    </row>
    <row r="117" spans="2:27" x14ac:dyDescent="0.4">
      <c r="B117" s="35" t="s">
        <v>232</v>
      </c>
      <c r="C117" s="9" t="s">
        <v>233</v>
      </c>
      <c r="D117" s="36">
        <v>2000</v>
      </c>
      <c r="E117" s="37">
        <v>0</v>
      </c>
      <c r="F117" s="38">
        <f t="shared" si="26"/>
        <v>0</v>
      </c>
      <c r="H117" s="49">
        <v>0</v>
      </c>
      <c r="I117" s="49">
        <v>0</v>
      </c>
      <c r="J117" s="49">
        <v>0</v>
      </c>
      <c r="K117" s="49">
        <v>0</v>
      </c>
      <c r="L117" s="49">
        <v>0</v>
      </c>
      <c r="M117" s="49">
        <v>0.05</v>
      </c>
      <c r="O117" s="39">
        <v>0</v>
      </c>
      <c r="Q117" s="37">
        <f t="shared" si="27"/>
        <v>0</v>
      </c>
      <c r="R117" s="30"/>
      <c r="S117" s="37">
        <f t="shared" si="29"/>
        <v>0</v>
      </c>
      <c r="T117" s="37">
        <f t="shared" si="30"/>
        <v>0</v>
      </c>
      <c r="U117" s="37">
        <f t="shared" si="31"/>
        <v>0</v>
      </c>
      <c r="V117" s="37">
        <f t="shared" si="32"/>
        <v>0</v>
      </c>
      <c r="W117" s="37">
        <f t="shared" si="33"/>
        <v>0</v>
      </c>
      <c r="X117" s="37">
        <f t="shared" si="34"/>
        <v>0</v>
      </c>
      <c r="AA117" s="39">
        <f t="shared" si="28"/>
        <v>0</v>
      </c>
    </row>
    <row r="118" spans="2:27" ht="39.950000000000003" customHeight="1" x14ac:dyDescent="0.4"/>
    <row r="119" spans="2:27" s="3" customFormat="1" ht="39.950000000000003" customHeight="1" x14ac:dyDescent="0.4">
      <c r="B119" s="3" t="s">
        <v>234</v>
      </c>
      <c r="C119" s="3" t="s">
        <v>235</v>
      </c>
      <c r="D119" s="3" t="s">
        <v>236</v>
      </c>
      <c r="E119" s="40" t="s">
        <v>237</v>
      </c>
      <c r="F119" s="40" t="s">
        <v>238</v>
      </c>
      <c r="G119" s="40" t="s">
        <v>12</v>
      </c>
      <c r="H119" s="40" t="s">
        <v>13</v>
      </c>
      <c r="I119" s="40" t="s">
        <v>239</v>
      </c>
      <c r="J119" s="40" t="s">
        <v>240</v>
      </c>
      <c r="K119" s="40" t="s">
        <v>241</v>
      </c>
      <c r="L119" s="40" t="s">
        <v>242</v>
      </c>
      <c r="M119" s="40" t="s">
        <v>17</v>
      </c>
      <c r="N119" s="40" t="s">
        <v>243</v>
      </c>
      <c r="P119" s="2"/>
      <c r="Q119" s="2"/>
      <c r="R119" s="2"/>
    </row>
    <row r="120" spans="2:27" s="3" customFormat="1" x14ac:dyDescent="0.4">
      <c r="B120" s="3" t="s">
        <v>31</v>
      </c>
      <c r="C120" s="2" t="s">
        <v>32</v>
      </c>
      <c r="D120" s="2">
        <v>3052.5</v>
      </c>
      <c r="E120" s="2">
        <v>71.5</v>
      </c>
      <c r="F120" s="2">
        <v>0.2</v>
      </c>
      <c r="G120" s="2">
        <v>1.8</v>
      </c>
      <c r="H120" s="2">
        <v>211.2</v>
      </c>
      <c r="I120" s="2">
        <v>25.1</v>
      </c>
      <c r="J120" s="2">
        <v>90</v>
      </c>
      <c r="K120" s="2">
        <v>0</v>
      </c>
      <c r="L120" s="2">
        <v>15.5</v>
      </c>
      <c r="M120" s="2">
        <v>89.3</v>
      </c>
      <c r="N120" s="2">
        <v>3557.1</v>
      </c>
      <c r="O120" s="2"/>
      <c r="P120" s="2"/>
      <c r="Q120" s="2"/>
      <c r="R120" s="2"/>
    </row>
    <row r="121" spans="2:27" x14ac:dyDescent="0.4">
      <c r="B121" s="3" t="s">
        <v>49</v>
      </c>
      <c r="C121" s="2" t="s">
        <v>50</v>
      </c>
      <c r="D121" s="2">
        <v>3895.9</v>
      </c>
      <c r="E121" s="2">
        <v>850.5</v>
      </c>
      <c r="F121" s="2">
        <v>148.30000000000001</v>
      </c>
      <c r="G121" s="2">
        <v>11.8</v>
      </c>
      <c r="H121" s="2">
        <v>301.3</v>
      </c>
      <c r="I121" s="2">
        <v>4.8</v>
      </c>
      <c r="J121" s="2">
        <v>17.399999999999999</v>
      </c>
      <c r="K121" s="2">
        <v>0</v>
      </c>
      <c r="L121" s="2">
        <v>26</v>
      </c>
      <c r="M121" s="2">
        <v>78.2</v>
      </c>
      <c r="N121" s="2">
        <v>5334.1</v>
      </c>
    </row>
    <row r="122" spans="2:27" x14ac:dyDescent="0.4">
      <c r="B122" s="3" t="s">
        <v>73</v>
      </c>
      <c r="C122" s="2" t="s">
        <v>74</v>
      </c>
      <c r="D122" s="2">
        <v>1495.5</v>
      </c>
      <c r="E122" s="2">
        <v>36.700000000000003</v>
      </c>
      <c r="F122" s="2">
        <v>1</v>
      </c>
      <c r="G122" s="2">
        <v>0.1</v>
      </c>
      <c r="H122" s="2">
        <v>55.1</v>
      </c>
      <c r="I122" s="2">
        <v>7</v>
      </c>
      <c r="J122" s="2">
        <v>12</v>
      </c>
      <c r="K122" s="2">
        <v>0</v>
      </c>
      <c r="L122" s="2">
        <v>3.5</v>
      </c>
      <c r="M122" s="2">
        <v>1.7</v>
      </c>
      <c r="N122" s="2">
        <v>1612.5</v>
      </c>
    </row>
    <row r="124" spans="2:27" ht="27" x14ac:dyDescent="0.4">
      <c r="D124" s="2" t="s">
        <v>244</v>
      </c>
      <c r="E124" s="3" t="s">
        <v>245</v>
      </c>
      <c r="G124" s="40" t="s">
        <v>12</v>
      </c>
      <c r="H124" s="40" t="s">
        <v>13</v>
      </c>
      <c r="I124" s="40" t="s">
        <v>239</v>
      </c>
      <c r="J124" s="40" t="s">
        <v>240</v>
      </c>
      <c r="K124" s="40" t="s">
        <v>241</v>
      </c>
      <c r="L124" s="40" t="s">
        <v>242</v>
      </c>
      <c r="M124" s="40" t="s">
        <v>17</v>
      </c>
    </row>
    <row r="125" spans="2:27" x14ac:dyDescent="0.4">
      <c r="B125" s="3" t="s">
        <v>31</v>
      </c>
      <c r="C125" s="2" t="s">
        <v>32</v>
      </c>
      <c r="E125" s="41">
        <f>SUM(E120:F120)/N120</f>
        <v>2.0156869359871807E-2</v>
      </c>
      <c r="G125" s="42">
        <f>G120/$N120</f>
        <v>5.0603019313485704E-4</v>
      </c>
      <c r="H125" s="42">
        <f t="shared" ref="H125:M125" si="35">H120/$N120</f>
        <v>5.9374209327823224E-2</v>
      </c>
      <c r="I125" s="42">
        <f t="shared" si="35"/>
        <v>7.0563099153805068E-3</v>
      </c>
      <c r="J125" s="42">
        <f t="shared" si="35"/>
        <v>2.5301509656742854E-2</v>
      </c>
      <c r="K125" s="42">
        <f t="shared" si="35"/>
        <v>0</v>
      </c>
      <c r="L125" s="42">
        <f t="shared" si="35"/>
        <v>4.357482218661269E-3</v>
      </c>
      <c r="M125" s="42">
        <f t="shared" si="35"/>
        <v>2.5104720137190409E-2</v>
      </c>
    </row>
    <row r="126" spans="2:27" x14ac:dyDescent="0.4">
      <c r="B126" s="3" t="s">
        <v>49</v>
      </c>
      <c r="C126" s="2" t="s">
        <v>50</v>
      </c>
      <c r="E126" s="43">
        <f t="shared" ref="E126:E127" si="36">SUM(E121:F121)/N121</f>
        <v>0.18724808308805607</v>
      </c>
      <c r="G126" s="42">
        <f t="shared" ref="G126:M127" si="37">G121/$N121</f>
        <v>2.2121819988376672E-3</v>
      </c>
      <c r="H126" s="42">
        <f t="shared" si="37"/>
        <v>5.6485630190660094E-2</v>
      </c>
      <c r="I126" s="42">
        <f t="shared" si="37"/>
        <v>8.9987064359498318E-4</v>
      </c>
      <c r="J126" s="42">
        <f t="shared" si="37"/>
        <v>3.2620310830318135E-3</v>
      </c>
      <c r="K126" s="42">
        <f t="shared" si="37"/>
        <v>0</v>
      </c>
      <c r="L126" s="42">
        <f t="shared" si="37"/>
        <v>4.8742993194728253E-3</v>
      </c>
      <c r="M126" s="42">
        <f t="shared" si="37"/>
        <v>1.4660392568568268E-2</v>
      </c>
    </row>
    <row r="127" spans="2:27" x14ac:dyDescent="0.4">
      <c r="B127" s="3" t="s">
        <v>73</v>
      </c>
      <c r="C127" s="2" t="s">
        <v>74</v>
      </c>
      <c r="E127" s="44">
        <f t="shared" si="36"/>
        <v>2.3379844961240313E-2</v>
      </c>
      <c r="G127" s="42">
        <f t="shared" si="37"/>
        <v>6.2015503875968993E-5</v>
      </c>
      <c r="H127" s="42">
        <f t="shared" si="37"/>
        <v>3.4170542635658913E-2</v>
      </c>
      <c r="I127" s="42">
        <f t="shared" si="37"/>
        <v>4.3410852713178291E-3</v>
      </c>
      <c r="J127" s="42">
        <f t="shared" si="37"/>
        <v>7.4418604651162795E-3</v>
      </c>
      <c r="K127" s="42">
        <f t="shared" si="37"/>
        <v>0</v>
      </c>
      <c r="L127" s="42">
        <f t="shared" si="37"/>
        <v>2.1705426356589145E-3</v>
      </c>
      <c r="M127" s="42">
        <f t="shared" si="37"/>
        <v>1.0542635658914729E-3</v>
      </c>
    </row>
  </sheetData>
  <mergeCells count="12">
    <mergeCell ref="D9:E9"/>
    <mergeCell ref="AA7:AA8"/>
    <mergeCell ref="B5:C5"/>
    <mergeCell ref="H7:M7"/>
    <mergeCell ref="O7:O8"/>
    <mergeCell ref="Q7:Q8"/>
    <mergeCell ref="S7:X7"/>
    <mergeCell ref="B8:C8"/>
    <mergeCell ref="O3:O5"/>
    <mergeCell ref="AA3:AA5"/>
    <mergeCell ref="S5:X5"/>
    <mergeCell ref="Q3:X3"/>
  </mergeCells>
  <phoneticPr fontId="4"/>
  <pageMargins left="0.7" right="0.7" top="0.75" bottom="0.75" header="0.3" footer="0.3"/>
  <pageSetup paperSize="9" orientation="portrait" r:id="rId1"/>
  <ignoredErrors>
    <ignoredError sqref="F16:F37 AA79" formula="1"/>
    <ignoredError sqref="B10:B117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価格変換表（新)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英二 土居</dc:creator>
  <cp:lastModifiedBy>英二 土居</cp:lastModifiedBy>
  <dcterms:created xsi:type="dcterms:W3CDTF">2026-03-10T10:20:54Z</dcterms:created>
  <dcterms:modified xsi:type="dcterms:W3CDTF">2026-03-12T02:04:32Z</dcterms:modified>
</cp:coreProperties>
</file>