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eaitou\Desktop\"/>
    </mc:Choice>
  </mc:AlternateContent>
  <bookViews>
    <workbookView xWindow="0" yWindow="0" windowWidth="22890" windowHeight="9915" activeTab="1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" i="2" l="1"/>
  <c r="K5" i="2"/>
  <c r="K6" i="2"/>
  <c r="K7" i="2"/>
  <c r="K8" i="2"/>
  <c r="K3" i="2"/>
  <c r="G4" i="2"/>
  <c r="G5" i="2"/>
  <c r="G6" i="2"/>
  <c r="G7" i="2"/>
  <c r="G8" i="2"/>
  <c r="G3" i="2"/>
  <c r="F4" i="2"/>
  <c r="F5" i="2"/>
  <c r="F6" i="2"/>
  <c r="F7" i="2"/>
  <c r="F8" i="2"/>
  <c r="F3" i="2"/>
  <c r="K8" i="1"/>
  <c r="J8" i="1"/>
  <c r="I8" i="1"/>
  <c r="H8" i="1"/>
  <c r="G8" i="1"/>
  <c r="F8" i="1"/>
  <c r="K7" i="1"/>
  <c r="J7" i="1"/>
  <c r="I7" i="1"/>
  <c r="H7" i="1"/>
  <c r="G7" i="1"/>
  <c r="F7" i="1"/>
  <c r="K6" i="1"/>
  <c r="J6" i="1"/>
  <c r="I6" i="1"/>
  <c r="H6" i="1"/>
  <c r="G6" i="1"/>
  <c r="F6" i="1"/>
  <c r="K5" i="1"/>
  <c r="J5" i="1"/>
  <c r="I5" i="1"/>
  <c r="H5" i="1"/>
  <c r="G5" i="1"/>
  <c r="F5" i="1"/>
  <c r="K4" i="1"/>
  <c r="J4" i="1"/>
  <c r="I4" i="1"/>
  <c r="H4" i="1"/>
  <c r="G4" i="1"/>
  <c r="F4" i="1"/>
  <c r="K3" i="1"/>
  <c r="J3" i="1"/>
  <c r="I3" i="1"/>
  <c r="H3" i="1"/>
  <c r="G3" i="1"/>
  <c r="F3" i="1"/>
</calcChain>
</file>

<file path=xl/sharedStrings.xml><?xml version="1.0" encoding="utf-8"?>
<sst xmlns="http://schemas.openxmlformats.org/spreadsheetml/2006/main" count="39" uniqueCount="25">
  <si>
    <t>おもな国の人口、経済規模と二酸化炭素排出量(2011年)</t>
  </si>
  <si>
    <t>国名</t>
    <rPh sb="0" eb="1">
      <t>クニ</t>
    </rPh>
    <rPh sb="1" eb="2">
      <t>メイ</t>
    </rPh>
    <phoneticPr fontId="2"/>
  </si>
  <si>
    <t>総人口(1000人)</t>
    <rPh sb="0" eb="3">
      <t>ソウジンコウ</t>
    </rPh>
    <rPh sb="8" eb="9">
      <t>ニン</t>
    </rPh>
    <phoneticPr fontId="2"/>
  </si>
  <si>
    <t>国内総生産（10億米ドル）</t>
  </si>
  <si>
    <t>二酸化炭素排出量（100万トン）</t>
  </si>
  <si>
    <t>1人あたりGDP（US＄）</t>
    <phoneticPr fontId="2"/>
  </si>
  <si>
    <r>
      <t>1人あたりCO</t>
    </r>
    <r>
      <rPr>
        <sz val="8"/>
        <color theme="1"/>
        <rFont val="ＭＳ Ｐゴシック"/>
        <family val="3"/>
        <charset val="128"/>
        <scheme val="minor"/>
      </rPr>
      <t>2</t>
    </r>
    <r>
      <rPr>
        <sz val="11"/>
        <color theme="1"/>
        <rFont val="ＭＳ Ｐゴシック"/>
        <family val="2"/>
        <charset val="128"/>
        <scheme val="minor"/>
      </rPr>
      <t>排出量（t）</t>
    </r>
    <phoneticPr fontId="2"/>
  </si>
  <si>
    <r>
      <t>GDPあたりCO</t>
    </r>
    <r>
      <rPr>
        <sz val="8"/>
        <color theme="1"/>
        <rFont val="ＭＳ Ｐゴシック"/>
        <family val="3"/>
        <charset val="128"/>
        <scheme val="minor"/>
      </rPr>
      <t>2</t>
    </r>
    <r>
      <rPr>
        <sz val="11"/>
        <color theme="1"/>
        <rFont val="ＭＳ Ｐゴシック"/>
        <family val="2"/>
        <charset val="128"/>
        <scheme val="minor"/>
      </rPr>
      <t>排出量(g)</t>
    </r>
    <phoneticPr fontId="2"/>
  </si>
  <si>
    <t>構成比（人口）</t>
  </si>
  <si>
    <t>構成比（GDP）</t>
  </si>
  <si>
    <r>
      <t>構成比</t>
    </r>
    <r>
      <rPr>
        <sz val="11"/>
        <color theme="1"/>
        <rFont val="ＭＳ Ｐゴシック"/>
        <family val="3"/>
        <charset val="128"/>
        <scheme val="minor"/>
      </rPr>
      <t xml:space="preserve">  </t>
    </r>
    <r>
      <rPr>
        <sz val="11"/>
        <color theme="1"/>
        <rFont val="ＭＳ Ｐゴシック"/>
        <family val="2"/>
        <charset val="128"/>
        <scheme val="minor"/>
      </rPr>
      <t>（CO</t>
    </r>
    <r>
      <rPr>
        <sz val="8"/>
        <color theme="1"/>
        <rFont val="ＭＳ Ｐゴシック"/>
        <family val="3"/>
        <charset val="128"/>
        <scheme val="minor"/>
      </rPr>
      <t>2</t>
    </r>
    <r>
      <rPr>
        <sz val="11"/>
        <color theme="1"/>
        <rFont val="ＭＳ Ｐゴシック"/>
        <family val="2"/>
        <charset val="128"/>
        <scheme val="minor"/>
      </rPr>
      <t>排出量）</t>
    </r>
    <phoneticPr fontId="2"/>
  </si>
  <si>
    <t>日本</t>
    <rPh sb="0" eb="2">
      <t>ニホン</t>
    </rPh>
    <phoneticPr fontId="2"/>
  </si>
  <si>
    <t>アメリカ</t>
    <phoneticPr fontId="2"/>
  </si>
  <si>
    <t>中国</t>
    <rPh sb="0" eb="2">
      <t>チュウゴク</t>
    </rPh>
    <phoneticPr fontId="2"/>
  </si>
  <si>
    <t>世界合計</t>
    <rPh sb="0" eb="2">
      <t>セカイ</t>
    </rPh>
    <rPh sb="2" eb="4">
      <t>ゴウケイ</t>
    </rPh>
    <phoneticPr fontId="2"/>
  </si>
  <si>
    <t>アメリカ</t>
    <phoneticPr fontId="2"/>
  </si>
  <si>
    <t>ドイツ</t>
    <phoneticPr fontId="2"/>
  </si>
  <si>
    <t>ロシア</t>
    <phoneticPr fontId="2"/>
  </si>
  <si>
    <t>人口伸び率</t>
    <rPh sb="0" eb="2">
      <t>ジンコウ</t>
    </rPh>
    <rPh sb="2" eb="3">
      <t>ノ</t>
    </rPh>
    <rPh sb="4" eb="5">
      <t>リツ</t>
    </rPh>
    <phoneticPr fontId="2"/>
  </si>
  <si>
    <t>ドイツ</t>
    <phoneticPr fontId="2"/>
  </si>
  <si>
    <t>ロシア</t>
    <phoneticPr fontId="2"/>
  </si>
  <si>
    <t>おもな国の人口、経済規模と二酸化炭素排出量(2012年)</t>
    <phoneticPr fontId="2"/>
  </si>
  <si>
    <t>経済成長率(2011-2012年）</t>
    <rPh sb="0" eb="2">
      <t>ケイザイ</t>
    </rPh>
    <rPh sb="2" eb="5">
      <t>セイチョウリツ</t>
    </rPh>
    <rPh sb="15" eb="16">
      <t>ネン</t>
    </rPh>
    <phoneticPr fontId="2"/>
  </si>
  <si>
    <t>(2013年）</t>
    <rPh sb="5" eb="6">
      <t>ネン</t>
    </rPh>
    <phoneticPr fontId="2"/>
  </si>
  <si>
    <t>経済成長率(2012-2013年）</t>
    <rPh sb="0" eb="2">
      <t>ケイザイ</t>
    </rPh>
    <rPh sb="2" eb="5">
      <t>セイチョウリツ</t>
    </rPh>
    <rPh sb="15" eb="16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</si>
</sst>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.0;[Red]\-#,##0.0"/>
    <numFmt numFmtId="177" formatCode="0.00_);[Red]\(0.00\)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38" fontId="0" fillId="0" borderId="6" xfId="1" applyFont="1" applyBorder="1">
      <alignment vertical="center"/>
    </xf>
    <xf numFmtId="40" fontId="0" fillId="0" borderId="7" xfId="1" applyNumberFormat="1" applyFont="1" applyBorder="1">
      <alignment vertical="center"/>
    </xf>
    <xf numFmtId="176" fontId="0" fillId="0" borderId="7" xfId="1" applyNumberFormat="1" applyFont="1" applyBorder="1">
      <alignment vertical="center"/>
    </xf>
    <xf numFmtId="177" fontId="0" fillId="0" borderId="7" xfId="1" applyNumberFormat="1" applyFont="1" applyBorder="1">
      <alignment vertical="center"/>
    </xf>
    <xf numFmtId="177" fontId="0" fillId="0" borderId="7" xfId="0" applyNumberFormat="1" applyBorder="1">
      <alignment vertical="center"/>
    </xf>
    <xf numFmtId="10" fontId="0" fillId="0" borderId="7" xfId="2" applyNumberFormat="1" applyFont="1" applyBorder="1">
      <alignment vertical="center"/>
    </xf>
    <xf numFmtId="10" fontId="0" fillId="0" borderId="8" xfId="2" applyNumberFormat="1" applyFont="1" applyBorder="1">
      <alignment vertical="center"/>
    </xf>
    <xf numFmtId="0" fontId="0" fillId="0" borderId="9" xfId="0" applyBorder="1" applyAlignment="1">
      <alignment horizontal="center" vertical="center"/>
    </xf>
    <xf numFmtId="38" fontId="0" fillId="0" borderId="10" xfId="1" applyFont="1" applyBorder="1">
      <alignment vertical="center"/>
    </xf>
    <xf numFmtId="40" fontId="0" fillId="0" borderId="11" xfId="1" applyNumberFormat="1" applyFont="1" applyBorder="1">
      <alignment vertical="center"/>
    </xf>
    <xf numFmtId="176" fontId="0" fillId="0" borderId="11" xfId="1" applyNumberFormat="1" applyFont="1" applyBorder="1">
      <alignment vertical="center"/>
    </xf>
    <xf numFmtId="177" fontId="0" fillId="0" borderId="11" xfId="1" applyNumberFormat="1" applyFont="1" applyBorder="1">
      <alignment vertical="center"/>
    </xf>
    <xf numFmtId="177" fontId="0" fillId="0" borderId="11" xfId="0" applyNumberFormat="1" applyBorder="1">
      <alignment vertical="center"/>
    </xf>
    <xf numFmtId="10" fontId="0" fillId="0" borderId="11" xfId="2" applyNumberFormat="1" applyFont="1" applyBorder="1">
      <alignment vertical="center"/>
    </xf>
    <xf numFmtId="10" fontId="0" fillId="0" borderId="12" xfId="2" applyNumberFormat="1" applyFont="1" applyBorder="1">
      <alignment vertical="center"/>
    </xf>
    <xf numFmtId="0" fontId="0" fillId="0" borderId="13" xfId="0" applyBorder="1" applyAlignment="1">
      <alignment horizontal="center" vertical="center"/>
    </xf>
    <xf numFmtId="38" fontId="0" fillId="0" borderId="14" xfId="1" applyFont="1" applyBorder="1">
      <alignment vertical="center"/>
    </xf>
    <xf numFmtId="40" fontId="0" fillId="0" borderId="15" xfId="1" applyNumberFormat="1" applyFont="1" applyBorder="1">
      <alignment vertical="center"/>
    </xf>
    <xf numFmtId="176" fontId="0" fillId="0" borderId="15" xfId="1" applyNumberFormat="1" applyFont="1" applyBorder="1">
      <alignment vertical="center"/>
    </xf>
    <xf numFmtId="177" fontId="0" fillId="0" borderId="15" xfId="1" applyNumberFormat="1" applyFont="1" applyBorder="1">
      <alignment vertical="center"/>
    </xf>
    <xf numFmtId="177" fontId="0" fillId="0" borderId="15" xfId="0" applyNumberFormat="1" applyBorder="1">
      <alignment vertical="center"/>
    </xf>
    <xf numFmtId="10" fontId="0" fillId="0" borderId="15" xfId="2" applyNumberFormat="1" applyFont="1" applyBorder="1">
      <alignment vertical="center"/>
    </xf>
    <xf numFmtId="10" fontId="0" fillId="0" borderId="16" xfId="2" applyNumberFormat="1" applyFont="1" applyBorder="1">
      <alignment vertical="center"/>
    </xf>
    <xf numFmtId="10" fontId="0" fillId="0" borderId="0" xfId="2" applyNumberFormat="1" applyFont="1">
      <alignment vertical="center"/>
    </xf>
    <xf numFmtId="0" fontId="0" fillId="0" borderId="0" xfId="0" applyAlignment="1">
      <alignment vertical="center" wrapTex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Sheet2!$G$2</c:f>
              <c:strCache>
                <c:ptCount val="1"/>
                <c:pt idx="0">
                  <c:v>経済成長率(2011-2012年）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Sheet2!$B$3:$B$8</c:f>
              <c:strCache>
                <c:ptCount val="6"/>
                <c:pt idx="0">
                  <c:v>日本</c:v>
                </c:pt>
                <c:pt idx="1">
                  <c:v>アメリカ</c:v>
                </c:pt>
                <c:pt idx="2">
                  <c:v>ドイツ</c:v>
                </c:pt>
                <c:pt idx="3">
                  <c:v>中国</c:v>
                </c:pt>
                <c:pt idx="4">
                  <c:v>ロシア</c:v>
                </c:pt>
                <c:pt idx="5">
                  <c:v>世界合計</c:v>
                </c:pt>
              </c:strCache>
            </c:strRef>
          </c:cat>
          <c:val>
            <c:numRef>
              <c:f>Sheet2!$G$3:$G$8</c:f>
              <c:numCache>
                <c:formatCode>0.00%</c:formatCode>
                <c:ptCount val="6"/>
                <c:pt idx="0">
                  <c:v>1.4470549342817792E-2</c:v>
                </c:pt>
                <c:pt idx="1">
                  <c:v>2.7787738117386353E-2</c:v>
                </c:pt>
                <c:pt idx="2">
                  <c:v>6.8852361206407711E-3</c:v>
                </c:pt>
                <c:pt idx="3">
                  <c:v>7.6525406586143555E-2</c:v>
                </c:pt>
                <c:pt idx="4">
                  <c:v>3.4355048658030095E-2</c:v>
                </c:pt>
                <c:pt idx="5">
                  <c:v>3.3896094776650926E-2</c:v>
                </c:pt>
              </c:numCache>
            </c:numRef>
          </c:val>
        </c:ser>
        <c:ser>
          <c:idx val="1"/>
          <c:order val="1"/>
          <c:tx>
            <c:strRef>
              <c:f>Sheet2!$K$2</c:f>
              <c:strCache>
                <c:ptCount val="1"/>
                <c:pt idx="0">
                  <c:v>経済成長率(2012-2013年）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Sheet2!$B$3:$B$8</c:f>
              <c:strCache>
                <c:ptCount val="6"/>
                <c:pt idx="0">
                  <c:v>日本</c:v>
                </c:pt>
                <c:pt idx="1">
                  <c:v>アメリカ</c:v>
                </c:pt>
                <c:pt idx="2">
                  <c:v>ドイツ</c:v>
                </c:pt>
                <c:pt idx="3">
                  <c:v>中国</c:v>
                </c:pt>
                <c:pt idx="4">
                  <c:v>ロシア</c:v>
                </c:pt>
                <c:pt idx="5">
                  <c:v>世界合計</c:v>
                </c:pt>
              </c:strCache>
            </c:strRef>
          </c:cat>
          <c:val>
            <c:numRef>
              <c:f>Sheet2!$K$3:$K$8</c:f>
              <c:numCache>
                <c:formatCode>0.00%</c:formatCode>
                <c:ptCount val="6"/>
                <c:pt idx="0">
                  <c:v>1.5394573019718538E-2</c:v>
                </c:pt>
                <c:pt idx="1">
                  <c:v>1.8764233834497924E-2</c:v>
                </c:pt>
                <c:pt idx="2">
                  <c:v>4.3197696122874579E-3</c:v>
                </c:pt>
                <c:pt idx="3">
                  <c:v>7.6712353281679135E-2</c:v>
                </c:pt>
                <c:pt idx="4">
                  <c:v>1.3186714407706548E-2</c:v>
                </c:pt>
                <c:pt idx="5">
                  <c:v>3.10568298547188E-2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6844192"/>
        <c:axId val="396841056"/>
      </c:barChart>
      <c:catAx>
        <c:axId val="396844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6841056"/>
        <c:crosses val="autoZero"/>
        <c:auto val="1"/>
        <c:lblAlgn val="ctr"/>
        <c:lblOffset val="100"/>
        <c:noMultiLvlLbl val="0"/>
      </c:catAx>
      <c:valAx>
        <c:axId val="396841056"/>
        <c:scaling>
          <c:orientation val="minMax"/>
          <c:max val="8.0000000000000016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6844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Sheet2!$B$3</c:f>
              <c:strCache>
                <c:ptCount val="1"/>
                <c:pt idx="0">
                  <c:v>日本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(Sheet2!$G$2,Sheet2!$K$2)</c:f>
              <c:strCache>
                <c:ptCount val="2"/>
                <c:pt idx="0">
                  <c:v>経済成長率(2011-2012年）</c:v>
                </c:pt>
                <c:pt idx="1">
                  <c:v>経済成長率(2012-2013年）</c:v>
                </c:pt>
              </c:strCache>
            </c:strRef>
          </c:cat>
          <c:val>
            <c:numRef>
              <c:f>(Sheet2!$G$3,Sheet2!$K$3)</c:f>
              <c:numCache>
                <c:formatCode>0.00%</c:formatCode>
                <c:ptCount val="2"/>
                <c:pt idx="0">
                  <c:v>1.4470549342817792E-2</c:v>
                </c:pt>
                <c:pt idx="1">
                  <c:v>1.5394573019718538E-2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Sheet2!$B$4</c:f>
              <c:strCache>
                <c:ptCount val="1"/>
                <c:pt idx="0">
                  <c:v>アメリカ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(Sheet2!$G$2,Sheet2!$K$2)</c:f>
              <c:strCache>
                <c:ptCount val="2"/>
                <c:pt idx="0">
                  <c:v>経済成長率(2011-2012年）</c:v>
                </c:pt>
                <c:pt idx="1">
                  <c:v>経済成長率(2012-2013年）</c:v>
                </c:pt>
              </c:strCache>
            </c:strRef>
          </c:cat>
          <c:val>
            <c:numRef>
              <c:f>(Sheet2!$G$4,Sheet2!$K$4)</c:f>
              <c:numCache>
                <c:formatCode>0.00%</c:formatCode>
                <c:ptCount val="2"/>
                <c:pt idx="0">
                  <c:v>2.7787738117386353E-2</c:v>
                </c:pt>
                <c:pt idx="1">
                  <c:v>1.8764233834497924E-2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Sheet2!$B$5</c:f>
              <c:strCache>
                <c:ptCount val="1"/>
                <c:pt idx="0">
                  <c:v>ドイツ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(Sheet2!$G$2,Sheet2!$K$2)</c:f>
              <c:strCache>
                <c:ptCount val="2"/>
                <c:pt idx="0">
                  <c:v>経済成長率(2011-2012年）</c:v>
                </c:pt>
                <c:pt idx="1">
                  <c:v>経済成長率(2012-2013年）</c:v>
                </c:pt>
              </c:strCache>
            </c:strRef>
          </c:cat>
          <c:val>
            <c:numRef>
              <c:f>(Sheet2!$G$5,Sheet2!$K$5)</c:f>
              <c:numCache>
                <c:formatCode>0.00%</c:formatCode>
                <c:ptCount val="2"/>
                <c:pt idx="0">
                  <c:v>6.8852361206407711E-3</c:v>
                </c:pt>
                <c:pt idx="1">
                  <c:v>4.3197696122874579E-3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Sheet2!$B$6</c:f>
              <c:strCache>
                <c:ptCount val="1"/>
                <c:pt idx="0">
                  <c:v>中国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(Sheet2!$G$2,Sheet2!$K$2)</c:f>
              <c:strCache>
                <c:ptCount val="2"/>
                <c:pt idx="0">
                  <c:v>経済成長率(2011-2012年）</c:v>
                </c:pt>
                <c:pt idx="1">
                  <c:v>経済成長率(2012-2013年）</c:v>
                </c:pt>
              </c:strCache>
            </c:strRef>
          </c:cat>
          <c:val>
            <c:numRef>
              <c:f>(Sheet2!$G$6,Sheet2!$K$6)</c:f>
              <c:numCache>
                <c:formatCode>0.00%</c:formatCode>
                <c:ptCount val="2"/>
                <c:pt idx="0">
                  <c:v>7.6525406586143555E-2</c:v>
                </c:pt>
                <c:pt idx="1">
                  <c:v>7.6712353281679135E-2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Sheet2!$B$7</c:f>
              <c:strCache>
                <c:ptCount val="1"/>
                <c:pt idx="0">
                  <c:v>ロシア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(Sheet2!$G$2,Sheet2!$K$2)</c:f>
              <c:strCache>
                <c:ptCount val="2"/>
                <c:pt idx="0">
                  <c:v>経済成長率(2011-2012年）</c:v>
                </c:pt>
                <c:pt idx="1">
                  <c:v>経済成長率(2012-2013年）</c:v>
                </c:pt>
              </c:strCache>
            </c:strRef>
          </c:cat>
          <c:val>
            <c:numRef>
              <c:f>(Sheet2!$G$7,Sheet2!$K$7)</c:f>
              <c:numCache>
                <c:formatCode>0.00%</c:formatCode>
                <c:ptCount val="2"/>
                <c:pt idx="0">
                  <c:v>3.4355048658030095E-2</c:v>
                </c:pt>
                <c:pt idx="1">
                  <c:v>1.3186714407706548E-2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Sheet2!$B$8</c:f>
              <c:strCache>
                <c:ptCount val="1"/>
                <c:pt idx="0">
                  <c:v>世界合計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(Sheet2!$G$2,Sheet2!$K$2)</c:f>
              <c:strCache>
                <c:ptCount val="2"/>
                <c:pt idx="0">
                  <c:v>経済成長率(2011-2012年）</c:v>
                </c:pt>
                <c:pt idx="1">
                  <c:v>経済成長率(2012-2013年）</c:v>
                </c:pt>
              </c:strCache>
            </c:strRef>
          </c:cat>
          <c:val>
            <c:numRef>
              <c:f>(Sheet2!$G$8,Sheet2!$K$8)</c:f>
              <c:numCache>
                <c:formatCode>0.00%</c:formatCode>
                <c:ptCount val="2"/>
                <c:pt idx="0">
                  <c:v>3.3896094776650926E-2</c:v>
                </c:pt>
                <c:pt idx="1">
                  <c:v>3.10568298547188E-2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6434888"/>
        <c:axId val="406430968"/>
      </c:lineChart>
      <c:catAx>
        <c:axId val="406434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6430968"/>
        <c:crosses val="autoZero"/>
        <c:auto val="1"/>
        <c:lblAlgn val="ctr"/>
        <c:lblOffset val="100"/>
        <c:noMultiLvlLbl val="0"/>
      </c:catAx>
      <c:valAx>
        <c:axId val="406430968"/>
        <c:scaling>
          <c:orientation val="minMax"/>
          <c:max val="8.0000000000000016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6434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933450</xdr:colOff>
      <xdr:row>8</xdr:row>
      <xdr:rowOff>171449</xdr:rowOff>
    </xdr:from>
    <xdr:to>
      <xdr:col>13</xdr:col>
      <xdr:colOff>333375</xdr:colOff>
      <xdr:row>26</xdr:row>
      <xdr:rowOff>66674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238125</xdr:colOff>
      <xdr:row>9</xdr:row>
      <xdr:rowOff>14287</xdr:rowOff>
    </xdr:from>
    <xdr:to>
      <xdr:col>6</xdr:col>
      <xdr:colOff>638175</xdr:colOff>
      <xdr:row>26</xdr:row>
      <xdr:rowOff>104775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workbookViewId="0">
      <selection activeCell="B14" sqref="B14"/>
    </sheetView>
  </sheetViews>
  <sheetFormatPr defaultRowHeight="13.5" x14ac:dyDescent="0.15"/>
  <sheetData>
    <row r="1" spans="1:11" ht="14.25" thickBot="1" x14ac:dyDescent="0.2">
      <c r="A1" t="s">
        <v>0</v>
      </c>
    </row>
    <row r="2" spans="1:11" ht="54.75" thickBot="1" x14ac:dyDescent="0.2">
      <c r="B2" s="1" t="s">
        <v>1</v>
      </c>
      <c r="C2" s="2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4" t="s">
        <v>10</v>
      </c>
    </row>
    <row r="3" spans="1:11" ht="14.25" thickTop="1" x14ac:dyDescent="0.15">
      <c r="B3" s="5" t="s">
        <v>11</v>
      </c>
      <c r="C3" s="6">
        <v>127799</v>
      </c>
      <c r="D3" s="7">
        <v>4386.1499999999996</v>
      </c>
      <c r="E3" s="8">
        <v>1186</v>
      </c>
      <c r="F3" s="9">
        <f>D3/$C3*1000000</f>
        <v>34320.691085219754</v>
      </c>
      <c r="G3" s="10">
        <f>$E3/C3*1000</f>
        <v>9.2801978106244967</v>
      </c>
      <c r="H3" s="10">
        <f>$E3/D3*1000</f>
        <v>270.39658926393304</v>
      </c>
      <c r="I3" s="11">
        <f>C3/C$8</f>
        <v>1.8262220386141809E-2</v>
      </c>
      <c r="J3" s="11">
        <f>D3/D$8</f>
        <v>4.7310986613907979E-2</v>
      </c>
      <c r="K3" s="12">
        <f>E3/E$8</f>
        <v>3.7840235081662801E-2</v>
      </c>
    </row>
    <row r="4" spans="1:11" x14ac:dyDescent="0.15">
      <c r="B4" s="13" t="s">
        <v>15</v>
      </c>
      <c r="C4" s="14">
        <v>311588</v>
      </c>
      <c r="D4" s="15">
        <v>15533.83</v>
      </c>
      <c r="E4" s="16">
        <v>5287.2</v>
      </c>
      <c r="F4" s="17">
        <f t="shared" ref="F4:F8" si="0">D4/C4*1000000</f>
        <v>49853.749181611616</v>
      </c>
      <c r="G4" s="18">
        <f t="shared" ref="G4:G8" si="1">E4/$C4*1000</f>
        <v>16.96856104856413</v>
      </c>
      <c r="H4" s="18">
        <f t="shared" ref="H4:H8" si="2">$E4/D4*1000</f>
        <v>340.36679943066196</v>
      </c>
      <c r="I4" s="19">
        <f>C4/C$8</f>
        <v>4.4525299303415165E-2</v>
      </c>
      <c r="J4" s="19">
        <f>D4/D$8</f>
        <v>0.16755487687213666</v>
      </c>
      <c r="K4" s="20">
        <f>E4/E$8</f>
        <v>0.16869215086321043</v>
      </c>
    </row>
    <row r="5" spans="1:11" x14ac:dyDescent="0.15">
      <c r="B5" s="13" t="s">
        <v>16</v>
      </c>
      <c r="C5" s="14">
        <v>81798</v>
      </c>
      <c r="D5" s="15">
        <v>3352.1</v>
      </c>
      <c r="E5" s="16">
        <v>747.6</v>
      </c>
      <c r="F5" s="17">
        <f t="shared" si="0"/>
        <v>40980.219565270541</v>
      </c>
      <c r="G5" s="18">
        <f t="shared" si="1"/>
        <v>9.1395877649820285</v>
      </c>
      <c r="H5" s="18">
        <f t="shared" si="2"/>
        <v>223.02437278124162</v>
      </c>
      <c r="I5" s="19">
        <f>C5/C$8</f>
        <v>1.1688769889792783E-2</v>
      </c>
      <c r="J5" s="19">
        <f>D5/D$8</f>
        <v>3.6157258239795938E-2</v>
      </c>
      <c r="K5" s="20">
        <f>E5/E$8</f>
        <v>2.3852748521965523E-2</v>
      </c>
    </row>
    <row r="6" spans="1:11" x14ac:dyDescent="0.15">
      <c r="B6" s="13" t="s">
        <v>13</v>
      </c>
      <c r="C6" s="14">
        <v>1368440</v>
      </c>
      <c r="D6" s="15">
        <v>13495.91</v>
      </c>
      <c r="E6" s="16">
        <v>7999.6</v>
      </c>
      <c r="F6" s="17">
        <f t="shared" si="0"/>
        <v>9862.2592148724088</v>
      </c>
      <c r="G6" s="18">
        <f t="shared" si="1"/>
        <v>5.8457805968840431</v>
      </c>
      <c r="H6" s="18">
        <f t="shared" si="2"/>
        <v>592.74254199976144</v>
      </c>
      <c r="I6" s="19">
        <f>C6/C$8</f>
        <v>0.19554732717166723</v>
      </c>
      <c r="J6" s="19">
        <f>D6/D$8</f>
        <v>0.14557295517766305</v>
      </c>
      <c r="K6" s="20">
        <f>E6/E$8</f>
        <v>0.25523334279870974</v>
      </c>
    </row>
    <row r="7" spans="1:11" x14ac:dyDescent="0.15">
      <c r="B7" s="13" t="s">
        <v>17</v>
      </c>
      <c r="C7" s="14">
        <v>142961</v>
      </c>
      <c r="D7" s="15">
        <v>3226.6</v>
      </c>
      <c r="E7" s="16">
        <v>1653.2</v>
      </c>
      <c r="F7" s="17">
        <f t="shared" si="0"/>
        <v>22569.791761389468</v>
      </c>
      <c r="G7" s="18">
        <f t="shared" si="1"/>
        <v>11.563992977105645</v>
      </c>
      <c r="H7" s="18">
        <f t="shared" si="2"/>
        <v>512.36595797433836</v>
      </c>
      <c r="I7" s="19">
        <f>C7/C$8</f>
        <v>2.0428839729757033E-2</v>
      </c>
      <c r="J7" s="19">
        <f>D7/D$8</f>
        <v>3.4803558794942145E-2</v>
      </c>
      <c r="K7" s="20">
        <f>E7/E$8</f>
        <v>5.2746607619734355E-2</v>
      </c>
    </row>
    <row r="8" spans="1:11" ht="14.25" thickBot="1" x14ac:dyDescent="0.2">
      <c r="B8" s="21" t="s">
        <v>14</v>
      </c>
      <c r="C8" s="22">
        <v>6997999</v>
      </c>
      <c r="D8" s="23">
        <v>92708.91</v>
      </c>
      <c r="E8" s="24">
        <v>31342.3</v>
      </c>
      <c r="F8" s="25">
        <f t="shared" si="0"/>
        <v>13247.917011705775</v>
      </c>
      <c r="G8" s="26">
        <f t="shared" si="1"/>
        <v>4.4787517117393127</v>
      </c>
      <c r="H8" s="26">
        <f t="shared" si="2"/>
        <v>338.07214430630233</v>
      </c>
      <c r="I8" s="27">
        <f>C8/C$8</f>
        <v>1</v>
      </c>
      <c r="J8" s="27">
        <f>D8/D$8</f>
        <v>1</v>
      </c>
      <c r="K8" s="28">
        <f>E8/E$8</f>
        <v>1</v>
      </c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workbookViewId="0">
      <selection activeCell="M5" sqref="M5"/>
    </sheetView>
  </sheetViews>
  <sheetFormatPr defaultRowHeight="13.5" x14ac:dyDescent="0.15"/>
  <cols>
    <col min="4" max="4" width="12.25" customWidth="1"/>
    <col min="7" max="7" width="13.625" customWidth="1"/>
    <col min="10" max="10" width="12.25" customWidth="1"/>
    <col min="11" max="11" width="13.625" customWidth="1"/>
  </cols>
  <sheetData>
    <row r="1" spans="1:11" ht="14.25" thickBot="1" x14ac:dyDescent="0.2">
      <c r="A1" t="s">
        <v>21</v>
      </c>
      <c r="J1" t="s">
        <v>23</v>
      </c>
    </row>
    <row r="2" spans="1:11" ht="41.25" thickBot="1" x14ac:dyDescent="0.2">
      <c r="B2" s="1" t="s">
        <v>1</v>
      </c>
      <c r="C2" s="2" t="s">
        <v>2</v>
      </c>
      <c r="D2" s="3" t="s">
        <v>3</v>
      </c>
      <c r="F2" t="s">
        <v>18</v>
      </c>
      <c r="G2" s="30" t="s">
        <v>22</v>
      </c>
      <c r="I2" s="1" t="s">
        <v>1</v>
      </c>
      <c r="J2" s="3" t="s">
        <v>3</v>
      </c>
      <c r="K2" s="30" t="s">
        <v>24</v>
      </c>
    </row>
    <row r="3" spans="1:11" ht="14.25" thickTop="1" x14ac:dyDescent="0.15">
      <c r="B3" s="5" t="s">
        <v>11</v>
      </c>
      <c r="C3" s="6">
        <v>127515</v>
      </c>
      <c r="D3" s="7">
        <v>4449.62</v>
      </c>
      <c r="F3" s="29">
        <f>(C3-Sheet1!C3)/Sheet1!C3</f>
        <v>-2.2222396106385809E-3</v>
      </c>
      <c r="G3" s="29">
        <f>(D3-Sheet1!D3)/Sheet1!D3</f>
        <v>1.4470549342817792E-2</v>
      </c>
      <c r="I3" s="5" t="s">
        <v>11</v>
      </c>
      <c r="J3" s="7">
        <v>4518.12</v>
      </c>
      <c r="K3" s="29">
        <f>(J3-D3)/D3</f>
        <v>1.5394573019718538E-2</v>
      </c>
    </row>
    <row r="4" spans="1:11" x14ac:dyDescent="0.15">
      <c r="B4" s="13" t="s">
        <v>12</v>
      </c>
      <c r="C4" s="14">
        <v>313914</v>
      </c>
      <c r="D4" s="15">
        <v>15965.48</v>
      </c>
      <c r="F4" s="29">
        <f>(C4-Sheet1!C4)/Sheet1!C4</f>
        <v>7.4649858146013329E-3</v>
      </c>
      <c r="G4" s="29">
        <f>(D4-Sheet1!D4)/Sheet1!D4</f>
        <v>2.7787738117386353E-2</v>
      </c>
      <c r="I4" s="13" t="s">
        <v>12</v>
      </c>
      <c r="J4" s="15">
        <v>16265.06</v>
      </c>
      <c r="K4" s="29">
        <f t="shared" ref="K4:K8" si="0">(J4-D4)/D4</f>
        <v>1.8764233834497924E-2</v>
      </c>
    </row>
    <row r="5" spans="1:11" x14ac:dyDescent="0.15">
      <c r="B5" s="13" t="s">
        <v>19</v>
      </c>
      <c r="C5" s="14">
        <v>81932</v>
      </c>
      <c r="D5" s="15">
        <v>3375.18</v>
      </c>
      <c r="F5" s="29">
        <f>(C5-Sheet1!C5)/Sheet1!C5</f>
        <v>1.6381818626372282E-3</v>
      </c>
      <c r="G5" s="29">
        <f>(D5-Sheet1!D5)/Sheet1!D5</f>
        <v>6.8852361206407711E-3</v>
      </c>
      <c r="I5" s="13" t="s">
        <v>19</v>
      </c>
      <c r="J5" s="15">
        <v>3389.76</v>
      </c>
      <c r="K5" s="29">
        <f t="shared" si="0"/>
        <v>4.3197696122874579E-3</v>
      </c>
    </row>
    <row r="6" spans="1:11" x14ac:dyDescent="0.15">
      <c r="B6" s="13" t="s">
        <v>13</v>
      </c>
      <c r="C6" s="14">
        <v>1377065</v>
      </c>
      <c r="D6" s="15">
        <v>14528.69</v>
      </c>
      <c r="F6" s="29">
        <f>(C6-Sheet1!C6)/Sheet1!C6</f>
        <v>6.3027973458829028E-3</v>
      </c>
      <c r="G6" s="29">
        <f>(D6-Sheet1!D6)/Sheet1!D6</f>
        <v>7.6525406586143555E-2</v>
      </c>
      <c r="I6" s="13" t="s">
        <v>13</v>
      </c>
      <c r="J6" s="15">
        <v>15643.22</v>
      </c>
      <c r="K6" s="29">
        <f t="shared" si="0"/>
        <v>7.6712353281679135E-2</v>
      </c>
    </row>
    <row r="7" spans="1:11" x14ac:dyDescent="0.15">
      <c r="B7" s="13" t="s">
        <v>20</v>
      </c>
      <c r="C7" s="14">
        <v>143207</v>
      </c>
      <c r="D7" s="15">
        <v>3337.45</v>
      </c>
      <c r="F7" s="29">
        <f>(C7-Sheet1!C7)/Sheet1!C7</f>
        <v>1.7207490154657564E-3</v>
      </c>
      <c r="G7" s="29">
        <f>(D7-Sheet1!D7)/Sheet1!D7</f>
        <v>3.4355048658030095E-2</v>
      </c>
      <c r="I7" s="13" t="s">
        <v>20</v>
      </c>
      <c r="J7" s="15">
        <v>3381.46</v>
      </c>
      <c r="K7" s="29">
        <f t="shared" si="0"/>
        <v>1.3186714407706548E-2</v>
      </c>
    </row>
    <row r="8" spans="1:11" ht="14.25" thickBot="1" x14ac:dyDescent="0.2">
      <c r="B8" s="21" t="s">
        <v>14</v>
      </c>
      <c r="C8" s="22">
        <v>7080073</v>
      </c>
      <c r="D8" s="23">
        <v>95851.38</v>
      </c>
      <c r="F8" s="29">
        <f>(C8-Sheet1!C8)/Sheet1!C8</f>
        <v>1.1728209735382928E-2</v>
      </c>
      <c r="G8" s="29">
        <f>(D8-Sheet1!D8)/Sheet1!D8</f>
        <v>3.3896094776650926E-2</v>
      </c>
      <c r="I8" s="21" t="s">
        <v>14</v>
      </c>
      <c r="J8" s="23">
        <v>98828.22</v>
      </c>
      <c r="K8" s="29">
        <f t="shared" si="0"/>
        <v>3.10568298547188E-2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Akito</dc:creator>
  <cp:lastModifiedBy>Akito</cp:lastModifiedBy>
  <dcterms:created xsi:type="dcterms:W3CDTF">2014-10-19T11:49:54Z</dcterms:created>
  <dcterms:modified xsi:type="dcterms:W3CDTF">2014-10-19T12:08:19Z</dcterms:modified>
</cp:coreProperties>
</file>