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yo\Dropbox\2014講義\教科書\chapter10\新しいフォルダー\第3章\"/>
    </mc:Choice>
  </mc:AlternateContent>
  <bookViews>
    <workbookView xWindow="240" yWindow="45" windowWidth="19425" windowHeight="13230" tabRatio="888"/>
  </bookViews>
  <sheets>
    <sheet name="問2(1)度数分布表とヒストグラム" sheetId="7" r:id="rId1"/>
    <sheet name="問2(1)分析ツールの利用" sheetId="12" r:id="rId2"/>
    <sheet name="問2(2)関数の利用" sheetId="13" r:id="rId3"/>
    <sheet name="問2(3)分析ツールの利用" sheetId="14" r:id="rId4"/>
  </sheets>
  <calcPr calcId="152511"/>
</workbook>
</file>

<file path=xl/calcChain.xml><?xml version="1.0" encoding="utf-8"?>
<calcChain xmlns="http://schemas.openxmlformats.org/spreadsheetml/2006/main">
  <c r="B40" i="13" l="1"/>
  <c r="B39" i="13"/>
  <c r="B38" i="13"/>
  <c r="L7" i="7" l="1"/>
  <c r="I8" i="7"/>
  <c r="I2" i="7"/>
  <c r="K2" i="7" s="1"/>
  <c r="H2" i="7"/>
  <c r="B41" i="7"/>
  <c r="B40" i="7"/>
  <c r="B39" i="7"/>
  <c r="B42" i="7" l="1"/>
  <c r="H3" i="7" l="1"/>
  <c r="H4" i="7"/>
  <c r="H5" i="7"/>
  <c r="H6" i="7"/>
  <c r="H7" i="7"/>
  <c r="I3" i="7"/>
  <c r="K3" i="7" s="1"/>
  <c r="I4" i="7"/>
  <c r="I5" i="7"/>
  <c r="I6" i="7"/>
  <c r="I7" i="7"/>
  <c r="K4" i="7" l="1"/>
  <c r="K5" i="7" s="1"/>
  <c r="K6" i="7" l="1"/>
  <c r="K7" i="7" l="1"/>
  <c r="L4" i="7" l="1"/>
  <c r="L2" i="7"/>
  <c r="L3" i="7"/>
  <c r="L5" i="7"/>
  <c r="L6" i="7"/>
  <c r="J5" i="7"/>
  <c r="J6" i="7" l="1"/>
  <c r="J3" i="7"/>
  <c r="J7" i="7"/>
  <c r="J4" i="7"/>
  <c r="J2" i="7"/>
  <c r="J8" i="7" l="1"/>
</calcChain>
</file>

<file path=xl/sharedStrings.xml><?xml version="1.0" encoding="utf-8"?>
<sst xmlns="http://schemas.openxmlformats.org/spreadsheetml/2006/main" count="47" uniqueCount="43">
  <si>
    <t>相対度数</t>
    <rPh sb="0" eb="2">
      <t>ソウタイ</t>
    </rPh>
    <rPh sb="2" eb="4">
      <t>ドスウ</t>
    </rPh>
    <phoneticPr fontId="1"/>
  </si>
  <si>
    <t>累積　　相対度数</t>
    <rPh sb="0" eb="2">
      <t>ルイセキ</t>
    </rPh>
    <rPh sb="4" eb="6">
      <t>ソウタイ</t>
    </rPh>
    <rPh sb="6" eb="8">
      <t>ドスウ</t>
    </rPh>
    <phoneticPr fontId="1"/>
  </si>
  <si>
    <t>―</t>
    <phoneticPr fontId="1"/>
  </si>
  <si>
    <t>データ区間</t>
  </si>
  <si>
    <t>頻度</t>
  </si>
  <si>
    <t>累積 %</t>
  </si>
  <si>
    <t>階級値（点）</t>
    <rPh sb="0" eb="2">
      <t>カイキュウ</t>
    </rPh>
    <rPh sb="2" eb="3">
      <t>チ</t>
    </rPh>
    <rPh sb="4" eb="5">
      <t>テン</t>
    </rPh>
    <phoneticPr fontId="1"/>
  </si>
  <si>
    <t>累積度数（人）</t>
    <rPh sb="0" eb="2">
      <t>ルイセキ</t>
    </rPh>
    <rPh sb="2" eb="4">
      <t>ドスウ</t>
    </rPh>
    <rPh sb="5" eb="6">
      <t>ヒト</t>
    </rPh>
    <phoneticPr fontId="1"/>
  </si>
  <si>
    <t>度　数（人）</t>
    <rPh sb="0" eb="1">
      <t>ド</t>
    </rPh>
    <rPh sb="2" eb="3">
      <t>スウ</t>
    </rPh>
    <rPh sb="4" eb="5">
      <t>ヒト</t>
    </rPh>
    <phoneticPr fontId="1"/>
  </si>
  <si>
    <t>階　級（点）</t>
    <rPh sb="0" eb="1">
      <t>カイ</t>
    </rPh>
    <rPh sb="2" eb="3">
      <t>キュウ</t>
    </rPh>
    <rPh sb="4" eb="5">
      <t>テン</t>
    </rPh>
    <phoneticPr fontId="1"/>
  </si>
  <si>
    <t>階級数</t>
    <rPh sb="0" eb="2">
      <t>カイキュウ</t>
    </rPh>
    <rPh sb="2" eb="3">
      <t>スウ</t>
    </rPh>
    <phoneticPr fontId="1"/>
  </si>
  <si>
    <t>最大値</t>
    <rPh sb="0" eb="3">
      <t>サイダイチ</t>
    </rPh>
    <phoneticPr fontId="1"/>
  </si>
  <si>
    <t>最小値</t>
    <rPh sb="0" eb="3">
      <t>サイショウチ</t>
    </rPh>
    <phoneticPr fontId="1"/>
  </si>
  <si>
    <t>階級幅</t>
    <rPh sb="0" eb="2">
      <t>カイキュウ</t>
    </rPh>
    <rPh sb="2" eb="3">
      <t>ハバ</t>
    </rPh>
    <phoneticPr fontId="1"/>
  </si>
  <si>
    <t>合計</t>
    <rPh sb="0" eb="2">
      <t>ゴウケイ</t>
    </rPh>
    <phoneticPr fontId="1"/>
  </si>
  <si>
    <t>階 級上限値</t>
    <rPh sb="0" eb="1">
      <t>カイ</t>
    </rPh>
    <rPh sb="2" eb="3">
      <t>キュウ</t>
    </rPh>
    <rPh sb="3" eb="6">
      <t>ジョウゲンチ</t>
    </rPh>
    <phoneticPr fontId="1"/>
  </si>
  <si>
    <t>階 級下限値</t>
    <rPh sb="0" eb="1">
      <t>カイ</t>
    </rPh>
    <rPh sb="2" eb="3">
      <t>キュウ</t>
    </rPh>
    <rPh sb="3" eb="5">
      <t>カゲン</t>
    </rPh>
    <rPh sb="5" eb="6">
      <t>チ</t>
    </rPh>
    <phoneticPr fontId="1"/>
  </si>
  <si>
    <t>データ区間</t>
    <rPh sb="3" eb="5">
      <t>クカン</t>
    </rPh>
    <phoneticPr fontId="1"/>
  </si>
  <si>
    <t>社員</t>
    <rPh sb="0" eb="2">
      <t>シャイン</t>
    </rPh>
    <phoneticPr fontId="1"/>
  </si>
  <si>
    <t>月給</t>
  </si>
  <si>
    <t>月給</t>
    <rPh sb="0" eb="2">
      <t>ゲッキュウ</t>
    </rPh>
    <phoneticPr fontId="1"/>
  </si>
  <si>
    <t>15～20</t>
    <phoneticPr fontId="1"/>
  </si>
  <si>
    <t>20～25</t>
    <phoneticPr fontId="1"/>
  </si>
  <si>
    <t>25～30</t>
    <phoneticPr fontId="1"/>
  </si>
  <si>
    <t>30～35</t>
    <phoneticPr fontId="1"/>
  </si>
  <si>
    <t>35～40</t>
    <phoneticPr fontId="1"/>
  </si>
  <si>
    <t>40～45</t>
    <phoneticPr fontId="1"/>
  </si>
  <si>
    <t>平均値</t>
    <rPh sb="0" eb="2">
      <t>ヘイキン</t>
    </rPh>
    <rPh sb="2" eb="3">
      <t>チ</t>
    </rPh>
    <phoneticPr fontId="1"/>
  </si>
  <si>
    <t>標準偏差</t>
  </si>
  <si>
    <t>標準偏差</t>
    <rPh sb="0" eb="2">
      <t>ヒョウジュン</t>
    </rPh>
    <rPh sb="2" eb="4">
      <t>ヘンサ</t>
    </rPh>
    <phoneticPr fontId="1"/>
  </si>
  <si>
    <t>分散</t>
  </si>
  <si>
    <t>分散</t>
    <rPh sb="0" eb="2">
      <t>ブンサン</t>
    </rPh>
    <phoneticPr fontId="1"/>
  </si>
  <si>
    <t>平均</t>
  </si>
  <si>
    <t>標準誤差</t>
  </si>
  <si>
    <t>中央値 （メジアン）</t>
  </si>
  <si>
    <t>最頻値 （モード）</t>
  </si>
  <si>
    <t>尖度</t>
  </si>
  <si>
    <t>歪度</t>
  </si>
  <si>
    <t>範囲</t>
  </si>
  <si>
    <t>最小</t>
  </si>
  <si>
    <t>最大</t>
  </si>
  <si>
    <t>合計</t>
  </si>
  <si>
    <t>標本数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</si>
</sst>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_ "/>
  </numFmts>
  <fonts count="7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9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メイリオ"/>
      <family val="2"/>
      <charset val="128"/>
    </font>
    <font>
      <sz val="10.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9" fontId="5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Border="1">
      <alignment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0" fillId="0" borderId="10" xfId="0" applyFont="1" applyFill="1" applyBorder="1" applyAlignment="1">
      <alignment horizontal="center" vertical="center"/>
    </xf>
    <xf numFmtId="9" fontId="0" fillId="0" borderId="0" xfId="0" applyNumberFormat="1" applyFill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9" fontId="0" fillId="0" borderId="0" xfId="0" applyNumberFormat="1">
      <alignment vertical="center"/>
    </xf>
    <xf numFmtId="10" fontId="0" fillId="0" borderId="9" xfId="0" applyNumberFormat="1" applyFill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/>
    </xf>
    <xf numFmtId="9" fontId="6" fillId="0" borderId="6" xfId="2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9" fontId="6" fillId="0" borderId="2" xfId="2" applyNumberFormat="1" applyFont="1" applyBorder="1" applyAlignment="1">
      <alignment horizontal="center" vertical="center"/>
    </xf>
    <xf numFmtId="9" fontId="6" fillId="0" borderId="3" xfId="2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NumberFormat="1" applyFont="1" applyBorder="1">
      <alignment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>
      <alignment vertical="center"/>
    </xf>
    <xf numFmtId="0" fontId="3" fillId="0" borderId="0" xfId="0" applyNumberFormat="1" applyFont="1" applyAlignment="1"/>
    <xf numFmtId="0" fontId="3" fillId="0" borderId="0" xfId="0" applyFont="1">
      <alignment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176" fontId="4" fillId="0" borderId="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Continuous" vertical="center"/>
    </xf>
    <xf numFmtId="2" fontId="4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</cellXfs>
  <cellStyles count="3">
    <cellStyle name="パーセント" xfId="2" builtinId="5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 b="1" i="0" baseline="0">
                <a:effectLst/>
                <a:latin typeface="ＭＳ 明朝" panose="02020609040205080304" pitchFamily="17" charset="-128"/>
                <a:ea typeface="ＭＳ 明朝" panose="02020609040205080304" pitchFamily="17" charset="-128"/>
              </a:rPr>
              <a:t>社員給与</a:t>
            </a:r>
            <a:r>
              <a:rPr lang="ja-JP" altLang="ja-JP" sz="1100" b="1" i="0" baseline="0">
                <a:effectLst/>
                <a:latin typeface="ＭＳ 明朝" panose="02020609040205080304" pitchFamily="17" charset="-128"/>
                <a:ea typeface="ＭＳ 明朝" panose="02020609040205080304" pitchFamily="17" charset="-128"/>
              </a:rPr>
              <a:t>のヒストグラム</a:t>
            </a:r>
            <a:endParaRPr lang="ja-JP" altLang="ja-JP" sz="1100" b="1">
              <a:effectLst/>
              <a:latin typeface="ＭＳ 明朝" panose="02020609040205080304" pitchFamily="17" charset="-128"/>
              <a:ea typeface="ＭＳ 明朝" panose="02020609040205080304" pitchFamily="17" charset="-128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'問2(1)度数分布表とヒストグラム'!$G$2:$G$7</c:f>
              <c:strCache>
                <c:ptCount val="6"/>
                <c:pt idx="0">
                  <c:v>15～20</c:v>
                </c:pt>
                <c:pt idx="1">
                  <c:v>20～25</c:v>
                </c:pt>
                <c:pt idx="2">
                  <c:v>25～30</c:v>
                </c:pt>
                <c:pt idx="3">
                  <c:v>30～35</c:v>
                </c:pt>
                <c:pt idx="4">
                  <c:v>35～40</c:v>
                </c:pt>
                <c:pt idx="5">
                  <c:v>40～45</c:v>
                </c:pt>
              </c:strCache>
            </c:strRef>
          </c:cat>
          <c:val>
            <c:numRef>
              <c:f>'問2(1)度数分布表とヒストグラム'!$I$2:$I$7</c:f>
              <c:numCache>
                <c:formatCode>0_ </c:formatCode>
                <c:ptCount val="6"/>
                <c:pt idx="0">
                  <c:v>3</c:v>
                </c:pt>
                <c:pt idx="1">
                  <c:v>7</c:v>
                </c:pt>
                <c:pt idx="2">
                  <c:v>11</c:v>
                </c:pt>
                <c:pt idx="3">
                  <c:v>8</c:v>
                </c:pt>
                <c:pt idx="4">
                  <c:v>5</c:v>
                </c:pt>
                <c:pt idx="5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1488160144"/>
        <c:axId val="1488149264"/>
      </c:barChart>
      <c:lineChart>
        <c:grouping val="stacke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'問2(1)度数分布表とヒストグラム'!$G$2:$G$7</c:f>
              <c:strCache>
                <c:ptCount val="6"/>
                <c:pt idx="0">
                  <c:v>15～20</c:v>
                </c:pt>
                <c:pt idx="1">
                  <c:v>20～25</c:v>
                </c:pt>
                <c:pt idx="2">
                  <c:v>25～30</c:v>
                </c:pt>
                <c:pt idx="3">
                  <c:v>30～35</c:v>
                </c:pt>
                <c:pt idx="4">
                  <c:v>35～40</c:v>
                </c:pt>
                <c:pt idx="5">
                  <c:v>40～45</c:v>
                </c:pt>
              </c:strCache>
            </c:strRef>
          </c:cat>
          <c:val>
            <c:numRef>
              <c:f>'問2(1)度数分布表とヒストグラム'!$L$2:$L$7</c:f>
              <c:numCache>
                <c:formatCode>0%</c:formatCode>
                <c:ptCount val="6"/>
                <c:pt idx="0">
                  <c:v>8.3333333333333329E-2</c:v>
                </c:pt>
                <c:pt idx="1">
                  <c:v>0.27777777777777779</c:v>
                </c:pt>
                <c:pt idx="2">
                  <c:v>0.58333333333333337</c:v>
                </c:pt>
                <c:pt idx="3">
                  <c:v>0.80555555555555558</c:v>
                </c:pt>
                <c:pt idx="4">
                  <c:v>0.94444444444444442</c:v>
                </c:pt>
                <c:pt idx="5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8156336"/>
        <c:axId val="1488150352"/>
      </c:lineChart>
      <c:catAx>
        <c:axId val="1488160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88149264"/>
        <c:crosses val="autoZero"/>
        <c:auto val="1"/>
        <c:lblAlgn val="ctr"/>
        <c:lblOffset val="100"/>
        <c:noMultiLvlLbl val="0"/>
      </c:catAx>
      <c:valAx>
        <c:axId val="148814926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88160144"/>
        <c:crosses val="autoZero"/>
        <c:crossBetween val="between"/>
      </c:valAx>
      <c:valAx>
        <c:axId val="1488150352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88156336"/>
        <c:crosses val="max"/>
        <c:crossBetween val="between"/>
      </c:valAx>
      <c:catAx>
        <c:axId val="1488156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881503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ヒストグラム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'問2(1)分析ツールの利用'!$A$2:$A$7</c:f>
              <c:numCache>
                <c:formatCode>General</c:formatCode>
                <c:ptCount val="6"/>
                <c:pt idx="0">
                  <c:v>19.899999999999999</c:v>
                </c:pt>
                <c:pt idx="1">
                  <c:v>24.9</c:v>
                </c:pt>
                <c:pt idx="2">
                  <c:v>29.9</c:v>
                </c:pt>
                <c:pt idx="3">
                  <c:v>34.9</c:v>
                </c:pt>
                <c:pt idx="4">
                  <c:v>39.9</c:v>
                </c:pt>
                <c:pt idx="5">
                  <c:v>44.9</c:v>
                </c:pt>
              </c:numCache>
            </c:numRef>
          </c:cat>
          <c:val>
            <c:numRef>
              <c:f>'問2(1)分析ツールの利用'!$B$2:$B$7</c:f>
              <c:numCache>
                <c:formatCode>General</c:formatCode>
                <c:ptCount val="6"/>
                <c:pt idx="0">
                  <c:v>3</c:v>
                </c:pt>
                <c:pt idx="1">
                  <c:v>7</c:v>
                </c:pt>
                <c:pt idx="2">
                  <c:v>11</c:v>
                </c:pt>
                <c:pt idx="3">
                  <c:v>8</c:v>
                </c:pt>
                <c:pt idx="4">
                  <c:v>5</c:v>
                </c:pt>
                <c:pt idx="5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27831648"/>
        <c:axId val="1527830016"/>
      </c:barChart>
      <c:lineChart>
        <c:grouping val="standard"/>
        <c:varyColors val="0"/>
        <c:ser>
          <c:idx val="1"/>
          <c:order val="1"/>
          <c:cat>
            <c:numRef>
              <c:f>'問2(1)分析ツールの利用'!$A$2:$A$7</c:f>
              <c:numCache>
                <c:formatCode>General</c:formatCode>
                <c:ptCount val="6"/>
                <c:pt idx="0">
                  <c:v>19.899999999999999</c:v>
                </c:pt>
                <c:pt idx="1">
                  <c:v>24.9</c:v>
                </c:pt>
                <c:pt idx="2">
                  <c:v>29.9</c:v>
                </c:pt>
                <c:pt idx="3">
                  <c:v>34.9</c:v>
                </c:pt>
                <c:pt idx="4">
                  <c:v>39.9</c:v>
                </c:pt>
                <c:pt idx="5">
                  <c:v>44.9</c:v>
                </c:pt>
              </c:numCache>
            </c:numRef>
          </c:cat>
          <c:val>
            <c:numRef>
              <c:f>'問2(1)分析ツールの利用'!$C$2:$C$7</c:f>
              <c:numCache>
                <c:formatCode>0%</c:formatCode>
                <c:ptCount val="6"/>
                <c:pt idx="0">
                  <c:v>8.3333333333333329E-2</c:v>
                </c:pt>
                <c:pt idx="1">
                  <c:v>0.27777777777777779</c:v>
                </c:pt>
                <c:pt idx="2">
                  <c:v>0.58333333333333337</c:v>
                </c:pt>
                <c:pt idx="3">
                  <c:v>0.80555555555555558</c:v>
                </c:pt>
                <c:pt idx="4">
                  <c:v>0.94444444444444442</c:v>
                </c:pt>
                <c:pt idx="5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7832192"/>
        <c:axId val="1527844160"/>
      </c:lineChart>
      <c:catAx>
        <c:axId val="1527831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27830016"/>
        <c:crosses val="autoZero"/>
        <c:auto val="1"/>
        <c:lblAlgn val="ctr"/>
        <c:lblOffset val="100"/>
        <c:noMultiLvlLbl val="0"/>
      </c:catAx>
      <c:valAx>
        <c:axId val="15278300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527831648"/>
        <c:crosses val="autoZero"/>
        <c:crossBetween val="between"/>
      </c:valAx>
      <c:valAx>
        <c:axId val="1527844160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527832192"/>
        <c:crosses val="max"/>
        <c:crossBetween val="between"/>
      </c:valAx>
      <c:catAx>
        <c:axId val="15278321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27844160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514350</xdr:colOff>
      <xdr:row>1</xdr:row>
      <xdr:rowOff>214312</xdr:rowOff>
    </xdr:from>
    <xdr:to>
      <xdr:col>19</xdr:col>
      <xdr:colOff>76200</xdr:colOff>
      <xdr:row>12</xdr:row>
      <xdr:rowOff>200025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0</xdr:row>
      <xdr:rowOff>228600</xdr:rowOff>
    </xdr:from>
    <xdr:to>
      <xdr:col>9</xdr:col>
      <xdr:colOff>742950</xdr:colOff>
      <xdr:row>11</xdr:row>
      <xdr:rowOff>57150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showGridLines="0" tabSelected="1" workbookViewId="0">
      <selection activeCell="I18" sqref="I18"/>
    </sheetView>
  </sheetViews>
  <sheetFormatPr defaultRowHeight="18.75" x14ac:dyDescent="0.45"/>
  <cols>
    <col min="1" max="1" width="6.44140625" customWidth="1"/>
    <col min="2" max="2" width="5.88671875" customWidth="1"/>
    <col min="3" max="3" width="3" customWidth="1"/>
    <col min="4" max="4" width="5.44140625" customWidth="1"/>
    <col min="5" max="5" width="5.33203125" customWidth="1"/>
    <col min="6" max="6" width="3.44140625" customWidth="1"/>
    <col min="7" max="12" width="7.77734375" customWidth="1"/>
  </cols>
  <sheetData>
    <row r="1" spans="1:14" ht="33" customHeight="1" x14ac:dyDescent="0.45">
      <c r="A1" s="11" t="s">
        <v>18</v>
      </c>
      <c r="B1" s="2" t="s">
        <v>20</v>
      </c>
      <c r="D1" s="8" t="s">
        <v>16</v>
      </c>
      <c r="E1" s="9" t="s">
        <v>15</v>
      </c>
      <c r="F1" s="10"/>
      <c r="G1" s="17" t="s">
        <v>9</v>
      </c>
      <c r="H1" s="17" t="s">
        <v>6</v>
      </c>
      <c r="I1" s="17" t="s">
        <v>8</v>
      </c>
      <c r="J1" s="16" t="s">
        <v>0</v>
      </c>
      <c r="K1" s="19" t="s">
        <v>7</v>
      </c>
      <c r="L1" s="19" t="s">
        <v>1</v>
      </c>
      <c r="M1" s="49" t="s">
        <v>17</v>
      </c>
      <c r="N1" s="1"/>
    </row>
    <row r="2" spans="1:14" ht="17.25" customHeight="1" x14ac:dyDescent="0.45">
      <c r="A2" s="43">
        <v>1</v>
      </c>
      <c r="B2" s="44">
        <v>22.5</v>
      </c>
      <c r="C2" s="27"/>
      <c r="D2" s="28">
        <v>15</v>
      </c>
      <c r="E2" s="29">
        <v>20</v>
      </c>
      <c r="F2" s="30"/>
      <c r="G2" s="15" t="s">
        <v>21</v>
      </c>
      <c r="H2" s="15">
        <f>(D2+E2)/2</f>
        <v>17.5</v>
      </c>
      <c r="I2" s="20">
        <f>COUNTIF($B$2:$B$37,"&gt;="&amp;D2)-COUNTIF($B$2:$B$37,"&gt;="&amp;E2)</f>
        <v>3</v>
      </c>
      <c r="J2" s="24">
        <f>I2/$I$8</f>
        <v>8.3333333333333329E-2</v>
      </c>
      <c r="K2" s="23">
        <f>I2</f>
        <v>3</v>
      </c>
      <c r="L2" s="21">
        <f>K2/$K$7</f>
        <v>8.3333333333333329E-2</v>
      </c>
      <c r="M2" s="29">
        <v>19.899999999999999</v>
      </c>
      <c r="N2" s="1"/>
    </row>
    <row r="3" spans="1:14" x14ac:dyDescent="0.15">
      <c r="A3" s="26">
        <v>2</v>
      </c>
      <c r="B3" s="42">
        <v>18.5</v>
      </c>
      <c r="C3" s="31"/>
      <c r="D3" s="33">
        <v>20</v>
      </c>
      <c r="E3" s="14">
        <v>25</v>
      </c>
      <c r="F3" s="32"/>
      <c r="G3" s="15" t="s">
        <v>22</v>
      </c>
      <c r="H3" s="15">
        <f t="shared" ref="H3:H7" si="0">(D3+E3)/2</f>
        <v>22.5</v>
      </c>
      <c r="I3" s="20">
        <f>COUNTIF($B$2:$B$37,"&gt;="&amp;D3)-COUNTIF($B$2:$B$37,"&gt;="&amp;E3)</f>
        <v>7</v>
      </c>
      <c r="J3" s="24">
        <f>I3/$I$8</f>
        <v>0.19444444444444445</v>
      </c>
      <c r="K3" s="23">
        <f>K2+I3</f>
        <v>10</v>
      </c>
      <c r="L3" s="21">
        <f t="shared" ref="L3:L7" si="1">K3/$K$7</f>
        <v>0.27777777777777779</v>
      </c>
      <c r="M3" s="14">
        <v>24.9</v>
      </c>
      <c r="N3" s="1"/>
    </row>
    <row r="4" spans="1:14" x14ac:dyDescent="0.15">
      <c r="A4" s="26">
        <v>3</v>
      </c>
      <c r="B4" s="42">
        <v>26</v>
      </c>
      <c r="C4" s="31"/>
      <c r="D4" s="33">
        <v>25</v>
      </c>
      <c r="E4" s="34">
        <v>30</v>
      </c>
      <c r="F4" s="30"/>
      <c r="G4" s="15" t="s">
        <v>23</v>
      </c>
      <c r="H4" s="15">
        <f t="shared" si="0"/>
        <v>27.5</v>
      </c>
      <c r="I4" s="20">
        <f>COUNTIF($B$2:$B$37,"&gt;="&amp;D4)-COUNTIF($B$2:$B$37,"&gt;="&amp;E4)</f>
        <v>11</v>
      </c>
      <c r="J4" s="24">
        <f>I4/$I$8</f>
        <v>0.30555555555555558</v>
      </c>
      <c r="K4" s="23">
        <f>K3+I4</f>
        <v>21</v>
      </c>
      <c r="L4" s="21">
        <f t="shared" si="1"/>
        <v>0.58333333333333337</v>
      </c>
      <c r="M4" s="34">
        <v>29.9</v>
      </c>
      <c r="N4" s="1"/>
    </row>
    <row r="5" spans="1:14" x14ac:dyDescent="0.15">
      <c r="A5" s="26">
        <v>4</v>
      </c>
      <c r="B5" s="42">
        <v>35.799999999999997</v>
      </c>
      <c r="C5" s="31"/>
      <c r="D5" s="33">
        <v>30</v>
      </c>
      <c r="E5" s="14">
        <v>35</v>
      </c>
      <c r="F5" s="32"/>
      <c r="G5" s="15" t="s">
        <v>24</v>
      </c>
      <c r="H5" s="15">
        <f t="shared" si="0"/>
        <v>32.5</v>
      </c>
      <c r="I5" s="20">
        <f>COUNTIF($B$2:$B$37,"&gt;="&amp;D5)-COUNTIF($B$2:$B$37,"&gt;="&amp;E5)</f>
        <v>8</v>
      </c>
      <c r="J5" s="24">
        <f>I5/$I$8</f>
        <v>0.22222222222222221</v>
      </c>
      <c r="K5" s="23">
        <f t="shared" ref="K5:K6" si="2">K4+I5</f>
        <v>29</v>
      </c>
      <c r="L5" s="21">
        <f t="shared" si="1"/>
        <v>0.80555555555555558</v>
      </c>
      <c r="M5" s="34">
        <v>34.9</v>
      </c>
      <c r="N5" s="1"/>
    </row>
    <row r="6" spans="1:14" x14ac:dyDescent="0.15">
      <c r="A6" s="26">
        <v>5</v>
      </c>
      <c r="B6" s="42">
        <v>38</v>
      </c>
      <c r="C6" s="31"/>
      <c r="D6" s="33">
        <v>35</v>
      </c>
      <c r="E6" s="34">
        <v>40</v>
      </c>
      <c r="F6" s="30"/>
      <c r="G6" s="15" t="s">
        <v>25</v>
      </c>
      <c r="H6" s="15">
        <f t="shared" si="0"/>
        <v>37.5</v>
      </c>
      <c r="I6" s="20">
        <f>COUNTIF($B$2:$B$37,"&gt;="&amp;D6)-COUNTIF($B$2:$B$37,"&gt;="&amp;E6)</f>
        <v>5</v>
      </c>
      <c r="J6" s="24">
        <f>I6/$I$8</f>
        <v>0.1388888888888889</v>
      </c>
      <c r="K6" s="23">
        <f t="shared" si="2"/>
        <v>34</v>
      </c>
      <c r="L6" s="21">
        <f t="shared" si="1"/>
        <v>0.94444444444444442</v>
      </c>
      <c r="M6" s="14">
        <v>39.9</v>
      </c>
      <c r="N6" s="1"/>
    </row>
    <row r="7" spans="1:14" x14ac:dyDescent="0.15">
      <c r="A7" s="26">
        <v>6</v>
      </c>
      <c r="B7" s="42">
        <v>19.899999999999999</v>
      </c>
      <c r="C7" s="31"/>
      <c r="D7" s="35">
        <v>40</v>
      </c>
      <c r="E7" s="48">
        <v>45</v>
      </c>
      <c r="F7" s="32"/>
      <c r="G7" s="15" t="s">
        <v>26</v>
      </c>
      <c r="H7" s="15">
        <f t="shared" si="0"/>
        <v>42.5</v>
      </c>
      <c r="I7" s="20">
        <f>COUNTIF($B$2:$B$37,"&gt;="&amp;D7)-COUNTIF($B$2:$B$37,"&gt;="&amp;E7)</f>
        <v>2</v>
      </c>
      <c r="J7" s="24">
        <f>I7/$I$8</f>
        <v>5.5555555555555552E-2</v>
      </c>
      <c r="K7" s="23">
        <f>K6+I7</f>
        <v>36</v>
      </c>
      <c r="L7" s="21">
        <f>K7/$K$7</f>
        <v>1</v>
      </c>
      <c r="M7" s="36">
        <v>44.9</v>
      </c>
      <c r="N7" s="1"/>
    </row>
    <row r="8" spans="1:14" x14ac:dyDescent="0.15">
      <c r="A8" s="26">
        <v>7</v>
      </c>
      <c r="B8" s="42">
        <v>26.8</v>
      </c>
      <c r="C8" s="31"/>
      <c r="D8" s="46"/>
      <c r="E8" s="47"/>
      <c r="F8" s="30"/>
      <c r="G8" s="16" t="s">
        <v>14</v>
      </c>
      <c r="H8" s="16" t="s">
        <v>2</v>
      </c>
      <c r="I8" s="22">
        <f>SUM(I2:I7)</f>
        <v>36</v>
      </c>
      <c r="J8" s="25">
        <f>SUM(J2:J7)</f>
        <v>1</v>
      </c>
      <c r="K8" s="18" t="s">
        <v>2</v>
      </c>
      <c r="L8" s="18" t="s">
        <v>2</v>
      </c>
      <c r="N8" s="1"/>
    </row>
    <row r="9" spans="1:14" x14ac:dyDescent="0.15">
      <c r="A9" s="26">
        <v>8</v>
      </c>
      <c r="B9" s="42">
        <v>39.5</v>
      </c>
      <c r="C9" s="31"/>
      <c r="D9" s="31"/>
      <c r="E9" s="32"/>
      <c r="F9" s="32"/>
    </row>
    <row r="10" spans="1:14" x14ac:dyDescent="0.15">
      <c r="A10" s="26">
        <v>9</v>
      </c>
      <c r="B10" s="42">
        <v>20.5</v>
      </c>
      <c r="C10" s="31"/>
      <c r="D10" s="31"/>
      <c r="E10" s="32"/>
      <c r="F10" s="32"/>
      <c r="J10" s="12"/>
    </row>
    <row r="11" spans="1:14" x14ac:dyDescent="0.15">
      <c r="A11" s="26">
        <v>10</v>
      </c>
      <c r="B11" s="42">
        <v>36.200000000000003</v>
      </c>
      <c r="C11" s="31"/>
      <c r="D11" s="31"/>
      <c r="E11" s="32"/>
      <c r="F11" s="32"/>
    </row>
    <row r="12" spans="1:14" x14ac:dyDescent="0.15">
      <c r="A12" s="26">
        <v>11</v>
      </c>
      <c r="B12" s="42">
        <v>28.5</v>
      </c>
      <c r="C12" s="31"/>
      <c r="D12" s="31"/>
      <c r="E12" s="32"/>
      <c r="F12" s="32"/>
    </row>
    <row r="13" spans="1:14" x14ac:dyDescent="0.15">
      <c r="A13" s="26">
        <v>12</v>
      </c>
      <c r="B13" s="42">
        <v>34.9</v>
      </c>
      <c r="C13" s="31"/>
      <c r="D13" s="31"/>
      <c r="E13" s="32"/>
      <c r="F13" s="32"/>
    </row>
    <row r="14" spans="1:14" x14ac:dyDescent="0.15">
      <c r="A14" s="26">
        <v>13</v>
      </c>
      <c r="B14" s="42">
        <v>21.1</v>
      </c>
      <c r="C14" s="31"/>
      <c r="D14" s="31"/>
      <c r="E14" s="32"/>
      <c r="F14" s="32"/>
    </row>
    <row r="15" spans="1:14" x14ac:dyDescent="0.15">
      <c r="A15" s="26">
        <v>14</v>
      </c>
      <c r="B15" s="42">
        <v>23.5</v>
      </c>
      <c r="C15" s="31"/>
      <c r="D15" s="31"/>
      <c r="E15" s="32"/>
      <c r="F15" s="32"/>
    </row>
    <row r="16" spans="1:14" x14ac:dyDescent="0.15">
      <c r="A16" s="26">
        <v>15</v>
      </c>
      <c r="B16" s="42">
        <v>25.6</v>
      </c>
      <c r="C16" s="31"/>
      <c r="D16" s="31"/>
      <c r="E16" s="32"/>
      <c r="F16" s="32"/>
    </row>
    <row r="17" spans="1:6" x14ac:dyDescent="0.15">
      <c r="A17" s="26">
        <v>16</v>
      </c>
      <c r="B17" s="42">
        <v>44.5</v>
      </c>
      <c r="C17" s="31"/>
      <c r="D17" s="31"/>
      <c r="E17" s="32"/>
      <c r="F17" s="32"/>
    </row>
    <row r="18" spans="1:6" x14ac:dyDescent="0.15">
      <c r="A18" s="26">
        <v>17</v>
      </c>
      <c r="B18" s="42">
        <v>24.7</v>
      </c>
      <c r="C18" s="31"/>
      <c r="D18" s="31"/>
      <c r="E18" s="32"/>
      <c r="F18" s="32"/>
    </row>
    <row r="19" spans="1:6" x14ac:dyDescent="0.15">
      <c r="A19" s="26">
        <v>18</v>
      </c>
      <c r="B19" s="42">
        <v>30</v>
      </c>
      <c r="C19" s="31"/>
      <c r="D19" s="31"/>
      <c r="E19" s="32"/>
      <c r="F19" s="32"/>
    </row>
    <row r="20" spans="1:6" x14ac:dyDescent="0.15">
      <c r="A20" s="26">
        <v>19</v>
      </c>
      <c r="B20" s="42">
        <v>32.799999999999997</v>
      </c>
      <c r="C20" s="31"/>
      <c r="D20" s="31"/>
      <c r="E20" s="32"/>
      <c r="F20" s="32"/>
    </row>
    <row r="21" spans="1:6" x14ac:dyDescent="0.15">
      <c r="A21" s="26">
        <v>20</v>
      </c>
      <c r="B21" s="42">
        <v>27.5</v>
      </c>
      <c r="C21" s="31"/>
      <c r="D21" s="31"/>
      <c r="E21" s="32"/>
      <c r="F21" s="32"/>
    </row>
    <row r="22" spans="1:6" x14ac:dyDescent="0.15">
      <c r="A22" s="26">
        <v>21</v>
      </c>
      <c r="B22" s="42">
        <v>28.3</v>
      </c>
      <c r="C22" s="31"/>
      <c r="D22" s="31"/>
      <c r="E22" s="32"/>
      <c r="F22" s="32"/>
    </row>
    <row r="23" spans="1:6" x14ac:dyDescent="0.15">
      <c r="A23" s="26">
        <v>22</v>
      </c>
      <c r="B23" s="42">
        <v>30.5</v>
      </c>
      <c r="C23" s="31"/>
      <c r="D23" s="31"/>
      <c r="E23" s="32"/>
      <c r="F23" s="32"/>
    </row>
    <row r="24" spans="1:6" x14ac:dyDescent="0.15">
      <c r="A24" s="26">
        <v>23</v>
      </c>
      <c r="B24" s="42">
        <v>26.6</v>
      </c>
      <c r="C24" s="31"/>
      <c r="D24" s="31"/>
      <c r="E24" s="32"/>
      <c r="F24" s="32"/>
    </row>
    <row r="25" spans="1:6" x14ac:dyDescent="0.15">
      <c r="A25" s="26">
        <v>24</v>
      </c>
      <c r="B25" s="42">
        <v>33.4</v>
      </c>
      <c r="C25" s="31"/>
      <c r="D25" s="31"/>
      <c r="E25" s="32"/>
      <c r="F25" s="32"/>
    </row>
    <row r="26" spans="1:6" x14ac:dyDescent="0.15">
      <c r="A26" s="26">
        <v>25</v>
      </c>
      <c r="B26" s="42">
        <v>26</v>
      </c>
      <c r="C26" s="31"/>
      <c r="D26" s="31"/>
      <c r="E26" s="32"/>
      <c r="F26" s="32"/>
    </row>
    <row r="27" spans="1:6" x14ac:dyDescent="0.15">
      <c r="A27" s="26">
        <v>26</v>
      </c>
      <c r="B27" s="42">
        <v>26.8</v>
      </c>
      <c r="C27" s="31"/>
      <c r="D27" s="31"/>
      <c r="E27" s="32"/>
      <c r="F27" s="32"/>
    </row>
    <row r="28" spans="1:6" x14ac:dyDescent="0.15">
      <c r="A28" s="26">
        <v>27</v>
      </c>
      <c r="B28" s="42">
        <v>23.8</v>
      </c>
      <c r="C28" s="31"/>
      <c r="D28" s="31"/>
      <c r="E28" s="32"/>
      <c r="F28" s="32"/>
    </row>
    <row r="29" spans="1:6" x14ac:dyDescent="0.15">
      <c r="A29" s="26">
        <v>28</v>
      </c>
      <c r="B29" s="42">
        <v>29</v>
      </c>
      <c r="C29" s="31"/>
      <c r="D29" s="31"/>
      <c r="E29" s="32"/>
      <c r="F29" s="32"/>
    </row>
    <row r="30" spans="1:6" x14ac:dyDescent="0.15">
      <c r="A30" s="26">
        <v>29</v>
      </c>
      <c r="B30" s="42">
        <v>34.700000000000003</v>
      </c>
      <c r="C30" s="31"/>
      <c r="D30" s="31"/>
      <c r="E30" s="32"/>
      <c r="F30" s="32"/>
    </row>
    <row r="31" spans="1:6" x14ac:dyDescent="0.15">
      <c r="A31" s="26">
        <v>30</v>
      </c>
      <c r="B31" s="42">
        <v>24.5</v>
      </c>
      <c r="C31" s="31"/>
      <c r="D31" s="31"/>
      <c r="E31" s="32"/>
      <c r="F31" s="32"/>
    </row>
    <row r="32" spans="1:6" x14ac:dyDescent="0.15">
      <c r="A32" s="26">
        <v>31</v>
      </c>
      <c r="B32" s="42">
        <v>28.6</v>
      </c>
      <c r="C32" s="31"/>
      <c r="D32" s="31"/>
      <c r="E32" s="32"/>
      <c r="F32" s="32"/>
    </row>
    <row r="33" spans="1:6" x14ac:dyDescent="0.15">
      <c r="A33" s="26">
        <v>32</v>
      </c>
      <c r="B33" s="42">
        <v>34.799999999999997</v>
      </c>
      <c r="C33" s="31"/>
      <c r="D33" s="31"/>
      <c r="E33" s="32"/>
      <c r="F33" s="32"/>
    </row>
    <row r="34" spans="1:6" x14ac:dyDescent="0.15">
      <c r="A34" s="26">
        <v>33</v>
      </c>
      <c r="B34" s="42">
        <v>33.5</v>
      </c>
      <c r="C34" s="31"/>
      <c r="D34" s="31"/>
      <c r="E34" s="32"/>
      <c r="F34" s="32"/>
    </row>
    <row r="35" spans="1:6" x14ac:dyDescent="0.15">
      <c r="A35" s="26">
        <v>34</v>
      </c>
      <c r="B35" s="42">
        <v>35</v>
      </c>
      <c r="C35" s="31"/>
      <c r="D35" s="31"/>
      <c r="E35" s="32"/>
      <c r="F35" s="32"/>
    </row>
    <row r="36" spans="1:6" x14ac:dyDescent="0.15">
      <c r="A36" s="26">
        <v>35</v>
      </c>
      <c r="B36" s="42">
        <v>42.9</v>
      </c>
      <c r="C36" s="31"/>
      <c r="D36" s="31"/>
      <c r="E36" s="32"/>
      <c r="F36" s="32"/>
    </row>
    <row r="37" spans="1:6" x14ac:dyDescent="0.15">
      <c r="A37" s="37">
        <v>36</v>
      </c>
      <c r="B37" s="45">
        <v>19.8</v>
      </c>
      <c r="C37" s="31"/>
      <c r="D37" s="31"/>
      <c r="E37" s="32"/>
      <c r="F37" s="32"/>
    </row>
    <row r="38" spans="1:6" x14ac:dyDescent="0.45">
      <c r="A38" s="38"/>
      <c r="B38" s="38"/>
      <c r="C38" s="32"/>
      <c r="D38" s="32"/>
      <c r="E38" s="32"/>
      <c r="F38" s="32"/>
    </row>
    <row r="39" spans="1:6" x14ac:dyDescent="0.45">
      <c r="A39" s="39" t="s">
        <v>10</v>
      </c>
      <c r="B39" s="40">
        <f>1+LOG(36,2)</f>
        <v>6.1699250014423122</v>
      </c>
      <c r="C39" s="41"/>
      <c r="D39" s="41"/>
      <c r="E39" s="32"/>
      <c r="F39" s="32"/>
    </row>
    <row r="40" spans="1:6" x14ac:dyDescent="0.45">
      <c r="A40" s="39" t="s">
        <v>11</v>
      </c>
      <c r="B40" s="39">
        <f>MAX(B2:B37)</f>
        <v>44.5</v>
      </c>
      <c r="C40" s="32"/>
      <c r="D40" s="32"/>
      <c r="E40" s="32"/>
      <c r="F40" s="32"/>
    </row>
    <row r="41" spans="1:6" x14ac:dyDescent="0.45">
      <c r="A41" s="39" t="s">
        <v>12</v>
      </c>
      <c r="B41" s="39">
        <f>MIN(B2:B37)</f>
        <v>18.5</v>
      </c>
      <c r="C41" s="32"/>
      <c r="D41" s="32"/>
      <c r="E41" s="32"/>
      <c r="F41" s="32"/>
    </row>
    <row r="42" spans="1:6" x14ac:dyDescent="0.45">
      <c r="A42" s="39" t="s">
        <v>13</v>
      </c>
      <c r="B42" s="40">
        <f>(B40-B41)/B39</f>
        <v>4.2139896342211793</v>
      </c>
      <c r="C42" s="41"/>
      <c r="D42" s="41"/>
      <c r="E42" s="32"/>
      <c r="F42" s="32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D16" sqref="D16"/>
    </sheetView>
  </sheetViews>
  <sheetFormatPr defaultRowHeight="18.75" x14ac:dyDescent="0.45"/>
  <sheetData>
    <row r="1" spans="1:3" x14ac:dyDescent="0.45">
      <c r="A1" s="6" t="s">
        <v>3</v>
      </c>
      <c r="B1" s="6" t="s">
        <v>4</v>
      </c>
      <c r="C1" s="6" t="s">
        <v>5</v>
      </c>
    </row>
    <row r="2" spans="1:3" x14ac:dyDescent="0.45">
      <c r="A2" s="3">
        <v>19.899999999999999</v>
      </c>
      <c r="B2" s="4">
        <v>3</v>
      </c>
      <c r="C2" s="7">
        <v>8.3333333333333329E-2</v>
      </c>
    </row>
    <row r="3" spans="1:3" x14ac:dyDescent="0.45">
      <c r="A3" s="3">
        <v>24.9</v>
      </c>
      <c r="B3" s="4">
        <v>7</v>
      </c>
      <c r="C3" s="7">
        <v>0.27777777777777779</v>
      </c>
    </row>
    <row r="4" spans="1:3" x14ac:dyDescent="0.45">
      <c r="A4" s="3">
        <v>29.9</v>
      </c>
      <c r="B4" s="4">
        <v>11</v>
      </c>
      <c r="C4" s="7">
        <v>0.58333333333333337</v>
      </c>
    </row>
    <row r="5" spans="1:3" x14ac:dyDescent="0.45">
      <c r="A5" s="3">
        <v>34.9</v>
      </c>
      <c r="B5" s="4">
        <v>8</v>
      </c>
      <c r="C5" s="7">
        <v>0.80555555555555558</v>
      </c>
    </row>
    <row r="6" spans="1:3" x14ac:dyDescent="0.45">
      <c r="A6" s="3">
        <v>39.9</v>
      </c>
      <c r="B6" s="4">
        <v>5</v>
      </c>
      <c r="C6" s="7">
        <v>0.94444444444444442</v>
      </c>
    </row>
    <row r="7" spans="1:3" x14ac:dyDescent="0.45">
      <c r="A7" s="3">
        <v>44.9</v>
      </c>
      <c r="B7" s="4">
        <v>2</v>
      </c>
      <c r="C7" s="7">
        <v>1</v>
      </c>
    </row>
    <row r="8" spans="1:3" ht="19.5" thickBot="1" x14ac:dyDescent="0.5">
      <c r="A8" s="5"/>
      <c r="B8" s="5"/>
      <c r="C8" s="13"/>
    </row>
  </sheetData>
  <sortState ref="A2:A7">
    <sortCondition ref="A2"/>
  </sortState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topLeftCell="A24" workbookViewId="0">
      <selection activeCell="B40" sqref="B40"/>
    </sheetView>
  </sheetViews>
  <sheetFormatPr defaultRowHeight="18.75" x14ac:dyDescent="0.45"/>
  <cols>
    <col min="1" max="1" width="6.44140625" customWidth="1"/>
    <col min="2" max="2" width="5.88671875" customWidth="1"/>
  </cols>
  <sheetData>
    <row r="1" spans="1:2" x14ac:dyDescent="0.45">
      <c r="A1" s="11" t="s">
        <v>18</v>
      </c>
      <c r="B1" s="2" t="s">
        <v>20</v>
      </c>
    </row>
    <row r="2" spans="1:2" x14ac:dyDescent="0.45">
      <c r="A2" s="43">
        <v>1</v>
      </c>
      <c r="B2" s="44">
        <v>22.5</v>
      </c>
    </row>
    <row r="3" spans="1:2" x14ac:dyDescent="0.45">
      <c r="A3" s="26">
        <v>2</v>
      </c>
      <c r="B3" s="42">
        <v>18.5</v>
      </c>
    </row>
    <row r="4" spans="1:2" x14ac:dyDescent="0.45">
      <c r="A4" s="26">
        <v>3</v>
      </c>
      <c r="B4" s="42">
        <v>26</v>
      </c>
    </row>
    <row r="5" spans="1:2" x14ac:dyDescent="0.45">
      <c r="A5" s="26">
        <v>4</v>
      </c>
      <c r="B5" s="42">
        <v>35.799999999999997</v>
      </c>
    </row>
    <row r="6" spans="1:2" x14ac:dyDescent="0.45">
      <c r="A6" s="26">
        <v>5</v>
      </c>
      <c r="B6" s="42">
        <v>38</v>
      </c>
    </row>
    <row r="7" spans="1:2" x14ac:dyDescent="0.45">
      <c r="A7" s="26">
        <v>6</v>
      </c>
      <c r="B7" s="42">
        <v>19.899999999999999</v>
      </c>
    </row>
    <row r="8" spans="1:2" x14ac:dyDescent="0.45">
      <c r="A8" s="26">
        <v>7</v>
      </c>
      <c r="B8" s="42">
        <v>26.8</v>
      </c>
    </row>
    <row r="9" spans="1:2" x14ac:dyDescent="0.45">
      <c r="A9" s="26">
        <v>8</v>
      </c>
      <c r="B9" s="42">
        <v>39.5</v>
      </c>
    </row>
    <row r="10" spans="1:2" x14ac:dyDescent="0.45">
      <c r="A10" s="26">
        <v>9</v>
      </c>
      <c r="B10" s="42">
        <v>20.5</v>
      </c>
    </row>
    <row r="11" spans="1:2" x14ac:dyDescent="0.45">
      <c r="A11" s="26">
        <v>10</v>
      </c>
      <c r="B11" s="42">
        <v>36.200000000000003</v>
      </c>
    </row>
    <row r="12" spans="1:2" x14ac:dyDescent="0.45">
      <c r="A12" s="26">
        <v>11</v>
      </c>
      <c r="B12" s="42">
        <v>28.5</v>
      </c>
    </row>
    <row r="13" spans="1:2" x14ac:dyDescent="0.45">
      <c r="A13" s="26">
        <v>12</v>
      </c>
      <c r="B13" s="42">
        <v>34.9</v>
      </c>
    </row>
    <row r="14" spans="1:2" x14ac:dyDescent="0.45">
      <c r="A14" s="26">
        <v>13</v>
      </c>
      <c r="B14" s="42">
        <v>21.1</v>
      </c>
    </row>
    <row r="15" spans="1:2" x14ac:dyDescent="0.45">
      <c r="A15" s="26">
        <v>14</v>
      </c>
      <c r="B15" s="42">
        <v>23.5</v>
      </c>
    </row>
    <row r="16" spans="1:2" x14ac:dyDescent="0.45">
      <c r="A16" s="26">
        <v>15</v>
      </c>
      <c r="B16" s="42">
        <v>25.6</v>
      </c>
    </row>
    <row r="17" spans="1:2" x14ac:dyDescent="0.45">
      <c r="A17" s="26">
        <v>16</v>
      </c>
      <c r="B17" s="42">
        <v>44.5</v>
      </c>
    </row>
    <row r="18" spans="1:2" x14ac:dyDescent="0.45">
      <c r="A18" s="26">
        <v>17</v>
      </c>
      <c r="B18" s="42">
        <v>24.7</v>
      </c>
    </row>
    <row r="19" spans="1:2" x14ac:dyDescent="0.45">
      <c r="A19" s="26">
        <v>18</v>
      </c>
      <c r="B19" s="42">
        <v>30</v>
      </c>
    </row>
    <row r="20" spans="1:2" x14ac:dyDescent="0.45">
      <c r="A20" s="26">
        <v>19</v>
      </c>
      <c r="B20" s="42">
        <v>32.799999999999997</v>
      </c>
    </row>
    <row r="21" spans="1:2" x14ac:dyDescent="0.45">
      <c r="A21" s="26">
        <v>20</v>
      </c>
      <c r="B21" s="42">
        <v>27.5</v>
      </c>
    </row>
    <row r="22" spans="1:2" x14ac:dyDescent="0.45">
      <c r="A22" s="26">
        <v>21</v>
      </c>
      <c r="B22" s="42">
        <v>28.3</v>
      </c>
    </row>
    <row r="23" spans="1:2" x14ac:dyDescent="0.45">
      <c r="A23" s="26">
        <v>22</v>
      </c>
      <c r="B23" s="42">
        <v>30.5</v>
      </c>
    </row>
    <row r="24" spans="1:2" x14ac:dyDescent="0.45">
      <c r="A24" s="26">
        <v>23</v>
      </c>
      <c r="B24" s="42">
        <v>26.6</v>
      </c>
    </row>
    <row r="25" spans="1:2" x14ac:dyDescent="0.45">
      <c r="A25" s="26">
        <v>24</v>
      </c>
      <c r="B25" s="42">
        <v>33.4</v>
      </c>
    </row>
    <row r="26" spans="1:2" x14ac:dyDescent="0.45">
      <c r="A26" s="26">
        <v>25</v>
      </c>
      <c r="B26" s="42">
        <v>26</v>
      </c>
    </row>
    <row r="27" spans="1:2" x14ac:dyDescent="0.45">
      <c r="A27" s="26">
        <v>26</v>
      </c>
      <c r="B27" s="42">
        <v>26.8</v>
      </c>
    </row>
    <row r="28" spans="1:2" x14ac:dyDescent="0.45">
      <c r="A28" s="26">
        <v>27</v>
      </c>
      <c r="B28" s="42">
        <v>23.8</v>
      </c>
    </row>
    <row r="29" spans="1:2" x14ac:dyDescent="0.45">
      <c r="A29" s="26">
        <v>28</v>
      </c>
      <c r="B29" s="42">
        <v>29</v>
      </c>
    </row>
    <row r="30" spans="1:2" x14ac:dyDescent="0.45">
      <c r="A30" s="26">
        <v>29</v>
      </c>
      <c r="B30" s="42">
        <v>34.700000000000003</v>
      </c>
    </row>
    <row r="31" spans="1:2" x14ac:dyDescent="0.45">
      <c r="A31" s="26">
        <v>30</v>
      </c>
      <c r="B31" s="42">
        <v>24.5</v>
      </c>
    </row>
    <row r="32" spans="1:2" x14ac:dyDescent="0.45">
      <c r="A32" s="26">
        <v>31</v>
      </c>
      <c r="B32" s="42">
        <v>28.6</v>
      </c>
    </row>
    <row r="33" spans="1:2" x14ac:dyDescent="0.45">
      <c r="A33" s="26">
        <v>32</v>
      </c>
      <c r="B33" s="42">
        <v>34.799999999999997</v>
      </c>
    </row>
    <row r="34" spans="1:2" x14ac:dyDescent="0.45">
      <c r="A34" s="26">
        <v>33</v>
      </c>
      <c r="B34" s="42">
        <v>33.5</v>
      </c>
    </row>
    <row r="35" spans="1:2" x14ac:dyDescent="0.45">
      <c r="A35" s="26">
        <v>34</v>
      </c>
      <c r="B35" s="42">
        <v>35</v>
      </c>
    </row>
    <row r="36" spans="1:2" x14ac:dyDescent="0.45">
      <c r="A36" s="26">
        <v>35</v>
      </c>
      <c r="B36" s="42">
        <v>42.9</v>
      </c>
    </row>
    <row r="37" spans="1:2" x14ac:dyDescent="0.45">
      <c r="A37" s="37">
        <v>36</v>
      </c>
      <c r="B37" s="45">
        <v>19.8</v>
      </c>
    </row>
    <row r="38" spans="1:2" x14ac:dyDescent="0.45">
      <c r="A38" s="38" t="s">
        <v>27</v>
      </c>
      <c r="B38" s="52">
        <f>AVERAGE(B2:B37)</f>
        <v>29.30555555555555</v>
      </c>
    </row>
    <row r="39" spans="1:2" x14ac:dyDescent="0.45">
      <c r="A39" s="39" t="s">
        <v>29</v>
      </c>
      <c r="B39" s="51">
        <f>_xlfn.STDEV.P(B2:B37)</f>
        <v>6.4817240695343257</v>
      </c>
    </row>
    <row r="40" spans="1:2" x14ac:dyDescent="0.45">
      <c r="A40" s="39" t="s">
        <v>31</v>
      </c>
      <c r="B40" s="51">
        <f>_xlfn.VAR.P(B2:B37)</f>
        <v>42.012746913580621</v>
      </c>
    </row>
    <row r="41" spans="1:2" x14ac:dyDescent="0.45">
      <c r="A41" s="39"/>
      <c r="B41" s="39"/>
    </row>
    <row r="42" spans="1:2" x14ac:dyDescent="0.45">
      <c r="A42" s="39"/>
      <c r="B42" s="40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H20" sqref="H20"/>
    </sheetView>
  </sheetViews>
  <sheetFormatPr defaultRowHeight="18.75" x14ac:dyDescent="0.45"/>
  <cols>
    <col min="1" max="1" width="14.88671875" customWidth="1"/>
  </cols>
  <sheetData>
    <row r="1" spans="1:2" x14ac:dyDescent="0.45">
      <c r="A1" s="50" t="s">
        <v>19</v>
      </c>
      <c r="B1" s="50"/>
    </row>
    <row r="2" spans="1:2" x14ac:dyDescent="0.45">
      <c r="A2" s="4"/>
      <c r="B2" s="4"/>
    </row>
    <row r="3" spans="1:2" x14ac:dyDescent="0.45">
      <c r="A3" s="4" t="s">
        <v>32</v>
      </c>
      <c r="B3" s="4">
        <v>29.30555555555555</v>
      </c>
    </row>
    <row r="4" spans="1:2" x14ac:dyDescent="0.45">
      <c r="A4" s="4" t="s">
        <v>33</v>
      </c>
      <c r="B4" s="4">
        <v>1.095611335068635</v>
      </c>
    </row>
    <row r="5" spans="1:2" x14ac:dyDescent="0.45">
      <c r="A5" s="4" t="s">
        <v>34</v>
      </c>
      <c r="B5" s="4">
        <v>28.4</v>
      </c>
    </row>
    <row r="6" spans="1:2" x14ac:dyDescent="0.45">
      <c r="A6" s="4" t="s">
        <v>35</v>
      </c>
      <c r="B6" s="4">
        <v>26</v>
      </c>
    </row>
    <row r="7" spans="1:2" x14ac:dyDescent="0.45">
      <c r="A7" s="4" t="s">
        <v>28</v>
      </c>
      <c r="B7" s="4">
        <v>6.5736680104118097</v>
      </c>
    </row>
    <row r="8" spans="1:2" x14ac:dyDescent="0.45">
      <c r="A8" s="4" t="s">
        <v>30</v>
      </c>
      <c r="B8" s="4">
        <v>43.213111111111566</v>
      </c>
    </row>
    <row r="9" spans="1:2" x14ac:dyDescent="0.45">
      <c r="A9" s="4" t="s">
        <v>36</v>
      </c>
      <c r="B9" s="4">
        <v>-0.3970510550988533</v>
      </c>
    </row>
    <row r="10" spans="1:2" x14ac:dyDescent="0.45">
      <c r="A10" s="4" t="s">
        <v>37</v>
      </c>
      <c r="B10" s="4">
        <v>0.42086822162047854</v>
      </c>
    </row>
    <row r="11" spans="1:2" x14ac:dyDescent="0.45">
      <c r="A11" s="4" t="s">
        <v>38</v>
      </c>
      <c r="B11" s="4">
        <v>26</v>
      </c>
    </row>
    <row r="12" spans="1:2" x14ac:dyDescent="0.45">
      <c r="A12" s="4" t="s">
        <v>39</v>
      </c>
      <c r="B12" s="4">
        <v>18.5</v>
      </c>
    </row>
    <row r="13" spans="1:2" x14ac:dyDescent="0.45">
      <c r="A13" s="4" t="s">
        <v>40</v>
      </c>
      <c r="B13" s="4">
        <v>44.5</v>
      </c>
    </row>
    <row r="14" spans="1:2" x14ac:dyDescent="0.45">
      <c r="A14" s="4" t="s">
        <v>41</v>
      </c>
      <c r="B14" s="4">
        <v>1054.9999999999998</v>
      </c>
    </row>
    <row r="15" spans="1:2" ht="19.5" thickBot="1" x14ac:dyDescent="0.5">
      <c r="A15" s="5" t="s">
        <v>42</v>
      </c>
      <c r="B15" s="5">
        <v>36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問2(1)度数分布表とヒストグラム</vt:lpstr>
      <vt:lpstr>問2(1)分析ツールの利用</vt:lpstr>
      <vt:lpstr>問2(2)関数の利用</vt:lpstr>
      <vt:lpstr>問2(3)分析ツールの利用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SSRI</dc:creator>
  <cp:lastModifiedBy>syo</cp:lastModifiedBy>
  <dcterms:created xsi:type="dcterms:W3CDTF">2013-07-31T05:59:42Z</dcterms:created>
  <dcterms:modified xsi:type="dcterms:W3CDTF">2014-09-25T02:50:39Z</dcterms:modified>
</cp:coreProperties>
</file>